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2" sheetId="1" r:id="rId1"/>
  </sheets>
  <definedNames/>
  <calcPr fullCalcOnLoad="1"/>
</workbook>
</file>

<file path=xl/sharedStrings.xml><?xml version="1.0" encoding="utf-8"?>
<sst xmlns="http://schemas.openxmlformats.org/spreadsheetml/2006/main" count="250" uniqueCount="91">
  <si>
    <t>rozhodčí:</t>
  </si>
  <si>
    <t>Patricie Sejková</t>
  </si>
  <si>
    <t>datum</t>
  </si>
  <si>
    <t xml:space="preserve">kolo </t>
  </si>
  <si>
    <t>utkání o III. místo</t>
  </si>
  <si>
    <t>místo:</t>
  </si>
  <si>
    <t>X-Arena Brno</t>
  </si>
  <si>
    <t>IV.Liga JM oblast</t>
  </si>
  <si>
    <t>Soupiska družstva:</t>
  </si>
  <si>
    <t>zápis utkání</t>
  </si>
  <si>
    <t>disciplína</t>
  </si>
  <si>
    <t>Smíšená čtyřhra</t>
  </si>
  <si>
    <t>BC66 Ivančice</t>
  </si>
  <si>
    <t>pro zápas s druž:</t>
  </si>
  <si>
    <t>SK Kuklenská „B“</t>
  </si>
  <si>
    <t>A hráč</t>
  </si>
  <si>
    <t>výsledek</t>
  </si>
  <si>
    <t>A</t>
  </si>
  <si>
    <t>kurt</t>
  </si>
  <si>
    <t>SČ:</t>
  </si>
  <si>
    <t>Brázda Radek – Brázdová Klára</t>
  </si>
  <si>
    <t>Ostrý Lukáš – Ondráčková Nela</t>
  </si>
  <si>
    <t>B hráč</t>
  </si>
  <si>
    <t>B</t>
  </si>
  <si>
    <t>ČŽ</t>
  </si>
  <si>
    <t>Klapalová Adéla – Brázdová Klára</t>
  </si>
  <si>
    <t>Mendreková Dominika – Huječková Pavlína</t>
  </si>
  <si>
    <t>set  1</t>
  </si>
  <si>
    <t>set  2</t>
  </si>
  <si>
    <t>set  3</t>
  </si>
  <si>
    <t>2.ČM</t>
  </si>
  <si>
    <t>Kalousek Petr – Procházka Lukáš</t>
  </si>
  <si>
    <t>Rigl Zdeněk – Farda Tomáš</t>
  </si>
  <si>
    <t>1.ČM</t>
  </si>
  <si>
    <t>Kalousek Aleš – Schmid Radek</t>
  </si>
  <si>
    <t>Nijin Jolly – Smažil Ondřej</t>
  </si>
  <si>
    <t>DŽ</t>
  </si>
  <si>
    <t>Klapalová Adéla</t>
  </si>
  <si>
    <t>Mendreková Dominika</t>
  </si>
  <si>
    <t>Čtyřhra ženy</t>
  </si>
  <si>
    <t>3.DM</t>
  </si>
  <si>
    <t>Kalousek Aleš</t>
  </si>
  <si>
    <t>Jiřička Michal</t>
  </si>
  <si>
    <t>2.DM</t>
  </si>
  <si>
    <t>Brázda Radek</t>
  </si>
  <si>
    <t>Míča Tomáš</t>
  </si>
  <si>
    <t>1.DM</t>
  </si>
  <si>
    <t>Schmid Radek</t>
  </si>
  <si>
    <t>Rigl Zdeněk</t>
  </si>
  <si>
    <t>podpis ved.družstva</t>
  </si>
  <si>
    <t>2. Čtyřhra muži</t>
  </si>
  <si>
    <t>1. Čtyřhra muži</t>
  </si>
  <si>
    <t>Dvouhra ženy</t>
  </si>
  <si>
    <t>set   2</t>
  </si>
  <si>
    <t>3.Dvouhra muži</t>
  </si>
  <si>
    <t>2.Dvouhra muži</t>
  </si>
  <si>
    <t>1.Dvouhra muži</t>
  </si>
  <si>
    <t>ZÁPIS O UTKÁNÍ SMÍŠENÝCH DRUŽSTEV</t>
  </si>
  <si>
    <t>Název soutěže:</t>
  </si>
  <si>
    <t>Družstvo "A"</t>
  </si>
  <si>
    <t>Datum:</t>
  </si>
  <si>
    <t>Družstvo "B"</t>
  </si>
  <si>
    <t>Místo:</t>
  </si>
  <si>
    <t>Vrchní rozhodčí:</t>
  </si>
  <si>
    <t>"A"</t>
  </si>
  <si>
    <t>"B"</t>
  </si>
  <si>
    <t>Výsledky setů</t>
  </si>
  <si>
    <t>Součet míčů</t>
  </si>
  <si>
    <t>Sety</t>
  </si>
  <si>
    <t>Body</t>
  </si>
  <si>
    <t>Rozhodčí</t>
  </si>
  <si>
    <t>1.dvouhra mužů</t>
  </si>
  <si>
    <t>:</t>
  </si>
  <si>
    <t>2.dvouhra mužů</t>
  </si>
  <si>
    <t>3.dvouhra mužů</t>
  </si>
  <si>
    <t>dvouhra žen</t>
  </si>
  <si>
    <t>1.čtyřhra mužů</t>
  </si>
  <si>
    <t>2.čtyřhra mužů</t>
  </si>
  <si>
    <t>čtyřhra    žen</t>
  </si>
  <si>
    <t>smíšená čtyřhra</t>
  </si>
  <si>
    <t>VÍTĚZ:</t>
  </si>
  <si>
    <r>
      <t>KADELDESIGN</t>
    </r>
    <r>
      <rPr>
        <vertAlign val="superscript"/>
        <sz val="2"/>
        <rFont val="Symbol"/>
        <family val="1"/>
      </rPr>
      <t>Ň</t>
    </r>
  </si>
  <si>
    <t>Podpis vrchního rozhodčího</t>
  </si>
  <si>
    <t>Potvrzujeme, že utkání bylo sehráno podle platných pravidel a soutěžního řádu.</t>
  </si>
  <si>
    <t>Námitky:</t>
  </si>
  <si>
    <t>Zlatý zápas Smíšená čtyřhra………………………………………………………………………………………………………………………………………………………..</t>
  </si>
  <si>
    <t>A: Kalousek A.- Klapalová A.</t>
  </si>
  <si>
    <t>B: Rigl Z. - Huječková P.</t>
  </si>
  <si>
    <t xml:space="preserve">Vítězem utkání je: </t>
  </si>
  <si>
    <t>Podpis vedoucího družstva "A": ………………………………………………………….</t>
  </si>
  <si>
    <t>Podpis vedoucího družstva "B": ………………………………………………………….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</si>
</sst>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/M/YYYY"/>
    <numFmt numFmtId="167" formatCode="_-* #,##0.00&quot; Kč&quot;_-;\-* #,##0.00&quot; Kč&quot;_-;_-* \-??&quot; Kč&quot;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6"/>
      <name val="Small Fonts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2"/>
      <name val="RomanEE"/>
      <family val="1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sz val="6"/>
      <name val="Arial"/>
      <family val="2"/>
    </font>
    <font>
      <sz val="8"/>
      <name val="Arial CE"/>
      <family val="2"/>
    </font>
    <font>
      <sz val="10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16" fillId="0" borderId="0" applyFill="0" applyBorder="0" applyProtection="0">
      <alignment horizontal="center"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0" borderId="1" applyNumberFormat="0" applyFill="0" applyAlignment="0" applyProtection="0"/>
    <xf numFmtId="164" fontId="4" fillId="3" borderId="0" applyNumberFormat="0" applyBorder="0" applyAlignment="0" applyProtection="0"/>
    <xf numFmtId="164" fontId="5" fillId="16" borderId="2" applyNumberFormat="0" applyAlignment="0" applyProtection="0"/>
    <xf numFmtId="164" fontId="6" fillId="0" borderId="0">
      <alignment horizontal="center" vertical="center" wrapText="1"/>
      <protection/>
    </xf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0" borderId="0">
      <alignment/>
      <protection/>
    </xf>
    <xf numFmtId="164" fontId="14" fillId="4" borderId="0" applyNumberFormat="0" applyBorder="0" applyAlignment="0" applyProtection="0"/>
    <xf numFmtId="164" fontId="15" fillId="0" borderId="0" applyNumberFormat="0" applyFill="0" applyBorder="0" applyAlignment="0" applyProtection="0"/>
    <xf numFmtId="164" fontId="16" fillId="0" borderId="0">
      <alignment horizontal="center" vertical="center"/>
      <protection/>
    </xf>
    <xf numFmtId="164" fontId="16" fillId="0" borderId="0">
      <alignment vertical="center"/>
      <protection/>
    </xf>
    <xf numFmtId="164" fontId="17" fillId="0" borderId="0">
      <alignment horizontal="center" vertical="center"/>
      <protection/>
    </xf>
    <xf numFmtId="164" fontId="18" fillId="0" borderId="0">
      <alignment horizontal="center" vertical="center"/>
      <protection/>
    </xf>
    <xf numFmtId="164" fontId="19" fillId="7" borderId="8" applyNumberFormat="0" applyAlignment="0" applyProtection="0"/>
    <xf numFmtId="164" fontId="20" fillId="0" borderId="0" applyNumberFormat="0" applyFill="0" applyBorder="0" applyAlignment="0" applyProtection="0"/>
    <xf numFmtId="164" fontId="21" fillId="19" borderId="8" applyNumberFormat="0" applyAlignment="0" applyProtection="0"/>
    <xf numFmtId="164" fontId="22" fillId="19" borderId="9" applyNumberFormat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131">
    <xf numFmtId="164" fontId="0" fillId="0" borderId="0" xfId="0" applyAlignment="1">
      <alignment/>
    </xf>
    <xf numFmtId="164" fontId="23" fillId="0" borderId="0" xfId="0" applyNumberFormat="1" applyFont="1" applyAlignment="1">
      <alignment horizontal="left"/>
    </xf>
    <xf numFmtId="164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left"/>
    </xf>
    <xf numFmtId="165" fontId="0" fillId="0" borderId="0" xfId="0" applyNumberFormat="1" applyFont="1" applyAlignment="1">
      <alignment horizontal="center"/>
    </xf>
    <xf numFmtId="164" fontId="0" fillId="0" borderId="0" xfId="0" applyAlignment="1">
      <alignment horizontal="left"/>
    </xf>
    <xf numFmtId="164" fontId="23" fillId="0" borderId="10" xfId="0" applyNumberFormat="1" applyFont="1" applyBorder="1" applyAlignment="1">
      <alignment horizontal="left"/>
    </xf>
    <xf numFmtId="164" fontId="0" fillId="17" borderId="10" xfId="0" applyNumberFormat="1" applyFont="1" applyFill="1" applyBorder="1" applyAlignment="1">
      <alignment/>
    </xf>
    <xf numFmtId="164" fontId="23" fillId="0" borderId="10" xfId="0" applyFont="1" applyBorder="1" applyAlignment="1">
      <alignment horizontal="right"/>
    </xf>
    <xf numFmtId="166" fontId="0" fillId="17" borderId="10" xfId="0" applyNumberFormat="1" applyFill="1" applyBorder="1" applyAlignment="1">
      <alignment/>
    </xf>
    <xf numFmtId="164" fontId="0" fillId="17" borderId="10" xfId="0" applyFont="1" applyFill="1" applyBorder="1" applyAlignment="1">
      <alignment/>
    </xf>
    <xf numFmtId="164" fontId="24" fillId="17" borderId="11" xfId="0" applyFont="1" applyFill="1" applyBorder="1" applyAlignment="1">
      <alignment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25" fillId="0" borderId="11" xfId="0" applyNumberFormat="1" applyFont="1" applyBorder="1" applyAlignment="1">
      <alignment/>
    </xf>
    <xf numFmtId="164" fontId="0" fillId="0" borderId="0" xfId="0" applyBorder="1" applyAlignment="1">
      <alignment/>
    </xf>
    <xf numFmtId="164" fontId="0" fillId="0" borderId="14" xfId="0" applyFont="1" applyBorder="1" applyAlignment="1">
      <alignment/>
    </xf>
    <xf numFmtId="164" fontId="0" fillId="0" borderId="15" xfId="0" applyBorder="1" applyAlignment="1">
      <alignment/>
    </xf>
    <xf numFmtId="164" fontId="0" fillId="0" borderId="16" xfId="0" applyBorder="1" applyAlignment="1">
      <alignment/>
    </xf>
    <xf numFmtId="164" fontId="23" fillId="0" borderId="0" xfId="0" applyNumberFormat="1" applyFont="1" applyAlignment="1">
      <alignment/>
    </xf>
    <xf numFmtId="164" fontId="0" fillId="0" borderId="17" xfId="0" applyFont="1" applyBorder="1" applyAlignment="1">
      <alignment horizontal="left"/>
    </xf>
    <xf numFmtId="164" fontId="0" fillId="0" borderId="17" xfId="0" applyFont="1" applyBorder="1" applyAlignment="1">
      <alignment/>
    </xf>
    <xf numFmtId="164" fontId="0" fillId="0" borderId="18" xfId="0" applyBorder="1" applyAlignment="1">
      <alignment/>
    </xf>
    <xf numFmtId="164" fontId="0" fillId="17" borderId="0" xfId="0" applyFont="1" applyFill="1" applyBorder="1" applyAlignment="1">
      <alignment/>
    </xf>
    <xf numFmtId="164" fontId="0" fillId="0" borderId="19" xfId="0" applyBorder="1" applyAlignment="1">
      <alignment/>
    </xf>
    <xf numFmtId="164" fontId="23" fillId="0" borderId="17" xfId="0" applyNumberFormat="1" applyFont="1" applyBorder="1" applyAlignment="1">
      <alignment horizontal="left"/>
    </xf>
    <xf numFmtId="164" fontId="0" fillId="0" borderId="17" xfId="0" applyNumberFormat="1" applyBorder="1" applyAlignment="1">
      <alignment horizontal="left"/>
    </xf>
    <xf numFmtId="164" fontId="0" fillId="0" borderId="20" xfId="0" applyFont="1" applyBorder="1" applyAlignment="1">
      <alignment/>
    </xf>
    <xf numFmtId="164" fontId="0" fillId="0" borderId="21" xfId="0" applyBorder="1" applyAlignment="1">
      <alignment/>
    </xf>
    <xf numFmtId="164" fontId="0" fillId="0" borderId="21" xfId="0" applyBorder="1" applyAlignment="1">
      <alignment horizontal="left"/>
    </xf>
    <xf numFmtId="164" fontId="23" fillId="0" borderId="22" xfId="0" applyFont="1" applyBorder="1" applyAlignment="1">
      <alignment horizontal="center"/>
    </xf>
    <xf numFmtId="164" fontId="0" fillId="0" borderId="22" xfId="0" applyBorder="1" applyAlignment="1">
      <alignment/>
    </xf>
    <xf numFmtId="164" fontId="0" fillId="0" borderId="23" xfId="0" applyBorder="1" applyAlignment="1">
      <alignment/>
    </xf>
    <xf numFmtId="164" fontId="0" fillId="0" borderId="24" xfId="0" applyFont="1" applyBorder="1" applyAlignment="1">
      <alignment/>
    </xf>
    <xf numFmtId="164" fontId="0" fillId="17" borderId="25" xfId="0" applyFont="1" applyFill="1" applyBorder="1" applyAlignment="1">
      <alignment/>
    </xf>
    <xf numFmtId="164" fontId="0" fillId="17" borderId="25" xfId="0" applyFont="1" applyFill="1" applyBorder="1" applyAlignment="1">
      <alignment horizontal="left"/>
    </xf>
    <xf numFmtId="164" fontId="0" fillId="0" borderId="0" xfId="0" applyFont="1" applyBorder="1" applyAlignment="1">
      <alignment/>
    </xf>
    <xf numFmtId="164" fontId="23" fillId="0" borderId="17" xfId="0" applyFont="1" applyBorder="1" applyAlignment="1">
      <alignment horizontal="left"/>
    </xf>
    <xf numFmtId="164" fontId="23" fillId="0" borderId="26" xfId="0" applyFont="1" applyBorder="1" applyAlignment="1">
      <alignment horizontal="center"/>
    </xf>
    <xf numFmtId="164" fontId="0" fillId="0" borderId="26" xfId="0" applyBorder="1" applyAlignment="1">
      <alignment/>
    </xf>
    <xf numFmtId="164" fontId="0" fillId="0" borderId="27" xfId="0" applyBorder="1" applyAlignment="1">
      <alignment/>
    </xf>
    <xf numFmtId="164" fontId="23" fillId="0" borderId="0" xfId="0" applyFont="1" applyAlignment="1">
      <alignment horizontal="left"/>
    </xf>
    <xf numFmtId="164" fontId="0" fillId="0" borderId="28" xfId="0" applyBorder="1" applyAlignment="1">
      <alignment/>
    </xf>
    <xf numFmtId="164" fontId="23" fillId="0" borderId="17" xfId="0" applyFont="1" applyBorder="1" applyAlignment="1">
      <alignment horizontal="left" vertical="center"/>
    </xf>
    <xf numFmtId="164" fontId="23" fillId="0" borderId="17" xfId="0" applyFont="1" applyBorder="1" applyAlignment="1">
      <alignment/>
    </xf>
    <xf numFmtId="164" fontId="0" fillId="17" borderId="17" xfId="0" applyFill="1" applyBorder="1" applyAlignment="1">
      <alignment/>
    </xf>
    <xf numFmtId="164" fontId="0" fillId="0" borderId="0" xfId="0" applyBorder="1" applyAlignment="1">
      <alignment horizontal="left"/>
    </xf>
    <xf numFmtId="165" fontId="23" fillId="0" borderId="0" xfId="0" applyNumberFormat="1" applyFont="1" applyAlignment="1">
      <alignment horizontal="center"/>
    </xf>
    <xf numFmtId="164" fontId="0" fillId="0" borderId="0" xfId="0" applyBorder="1" applyAlignment="1">
      <alignment/>
    </xf>
    <xf numFmtId="164" fontId="0" fillId="17" borderId="29" xfId="0" applyFont="1" applyFill="1" applyBorder="1" applyAlignment="1">
      <alignment/>
    </xf>
    <xf numFmtId="164" fontId="0" fillId="17" borderId="29" xfId="0" applyFont="1" applyFill="1" applyBorder="1" applyAlignment="1">
      <alignment horizontal="left"/>
    </xf>
    <xf numFmtId="164" fontId="0" fillId="17" borderId="30" xfId="0" applyFont="1" applyFill="1" applyBorder="1" applyAlignment="1">
      <alignment/>
    </xf>
    <xf numFmtId="164" fontId="0" fillId="17" borderId="30" xfId="0" applyFont="1" applyFill="1" applyBorder="1" applyAlignment="1">
      <alignment horizontal="left"/>
    </xf>
    <xf numFmtId="164" fontId="0" fillId="0" borderId="31" xfId="0" applyBorder="1" applyAlignment="1">
      <alignment/>
    </xf>
    <xf numFmtId="164" fontId="0" fillId="0" borderId="32" xfId="0" applyBorder="1" applyAlignment="1">
      <alignment/>
    </xf>
    <xf numFmtId="164" fontId="0" fillId="0" borderId="33" xfId="0" applyBorder="1" applyAlignment="1">
      <alignment/>
    </xf>
    <xf numFmtId="164" fontId="0" fillId="0" borderId="34" xfId="0" applyBorder="1" applyAlignment="1">
      <alignment/>
    </xf>
    <xf numFmtId="164" fontId="26" fillId="0" borderId="35" xfId="54" applyFont="1" applyBorder="1" applyAlignment="1">
      <alignment horizontal="center" vertical="center"/>
      <protection/>
    </xf>
    <xf numFmtId="164" fontId="27" fillId="0" borderId="36" xfId="50" applyFont="1" applyBorder="1" applyAlignment="1">
      <alignment vertical="center"/>
      <protection/>
    </xf>
    <xf numFmtId="164" fontId="0" fillId="0" borderId="37" xfId="0" applyFont="1" applyBorder="1" applyAlignment="1">
      <alignment vertical="center"/>
    </xf>
    <xf numFmtId="164" fontId="23" fillId="0" borderId="38" xfId="0" applyNumberFormat="1" applyFont="1" applyBorder="1" applyAlignment="1">
      <alignment horizontal="left" vertical="center"/>
    </xf>
    <xf numFmtId="164" fontId="27" fillId="0" borderId="39" xfId="50" applyFont="1" applyBorder="1" applyAlignment="1">
      <alignment vertical="center"/>
      <protection/>
    </xf>
    <xf numFmtId="167" fontId="25" fillId="0" borderId="40" xfId="17" applyFont="1" applyFill="1" applyBorder="1" applyAlignment="1" applyProtection="1">
      <alignment horizontal="center" vertical="center"/>
      <protection/>
    </xf>
    <xf numFmtId="164" fontId="25" fillId="0" borderId="41" xfId="56" applyNumberFormat="1" applyFont="1" applyBorder="1" applyAlignment="1">
      <alignment horizontal="left" vertical="center"/>
      <protection/>
    </xf>
    <xf numFmtId="164" fontId="0" fillId="0" borderId="41" xfId="0" applyFont="1" applyBorder="1" applyAlignment="1">
      <alignment horizontal="center" vertical="center"/>
    </xf>
    <xf numFmtId="165" fontId="0" fillId="0" borderId="42" xfId="0" applyNumberFormat="1" applyFont="1" applyBorder="1" applyAlignment="1">
      <alignment vertical="center"/>
    </xf>
    <xf numFmtId="166" fontId="0" fillId="0" borderId="43" xfId="0" applyNumberFormat="1" applyFont="1" applyBorder="1" applyAlignment="1">
      <alignment vertical="center"/>
    </xf>
    <xf numFmtId="164" fontId="0" fillId="0" borderId="40" xfId="0" applyFont="1" applyBorder="1" applyAlignment="1">
      <alignment vertical="center"/>
    </xf>
    <xf numFmtId="164" fontId="25" fillId="0" borderId="17" xfId="0" applyNumberFormat="1" applyFont="1" applyBorder="1" applyAlignment="1">
      <alignment horizontal="left" vertical="center"/>
    </xf>
    <xf numFmtId="164" fontId="0" fillId="0" borderId="17" xfId="0" applyFont="1" applyBorder="1" applyAlignment="1">
      <alignment horizontal="center" vertical="center"/>
    </xf>
    <xf numFmtId="164" fontId="0" fillId="0" borderId="42" xfId="0" applyFont="1" applyBorder="1" applyAlignment="1">
      <alignment vertical="center"/>
    </xf>
    <xf numFmtId="164" fontId="27" fillId="0" borderId="44" xfId="50" applyFont="1" applyBorder="1" applyAlignment="1">
      <alignment vertical="center"/>
      <protection/>
    </xf>
    <xf numFmtId="164" fontId="28" fillId="0" borderId="45" xfId="56" applyFont="1" applyBorder="1" applyAlignment="1">
      <alignment horizontal="center" vertical="center"/>
      <protection/>
    </xf>
    <xf numFmtId="164" fontId="29" fillId="0" borderId="46" xfId="56" applyNumberFormat="1" applyFont="1" applyBorder="1" applyAlignment="1">
      <alignment horizontal="left" vertical="center"/>
      <protection/>
    </xf>
    <xf numFmtId="164" fontId="0" fillId="0" borderId="47" xfId="0" applyFont="1" applyBorder="1" applyAlignment="1">
      <alignment vertical="center"/>
    </xf>
    <xf numFmtId="164" fontId="0" fillId="0" borderId="45" xfId="0" applyFont="1" applyBorder="1" applyAlignment="1">
      <alignment vertical="center"/>
    </xf>
    <xf numFmtId="164" fontId="0" fillId="0" borderId="35" xfId="0" applyFont="1" applyBorder="1" applyAlignment="1">
      <alignment horizontal="right" vertical="center"/>
    </xf>
    <xf numFmtId="164" fontId="0" fillId="0" borderId="48" xfId="0" applyNumberFormat="1" applyFont="1" applyBorder="1" applyAlignment="1">
      <alignment vertical="center" wrapText="1"/>
    </xf>
    <xf numFmtId="164" fontId="25" fillId="0" borderId="49" xfId="53" applyFont="1" applyBorder="1">
      <alignment horizontal="center" vertical="center"/>
      <protection/>
    </xf>
    <xf numFmtId="164" fontId="25" fillId="0" borderId="50" xfId="53" applyFont="1" applyBorder="1">
      <alignment horizontal="center" vertical="center"/>
      <protection/>
    </xf>
    <xf numFmtId="164" fontId="28" fillId="0" borderId="51" xfId="41" applyFont="1" applyBorder="1" applyAlignment="1">
      <alignment horizontal="center" vertical="center"/>
      <protection/>
    </xf>
    <xf numFmtId="164" fontId="28" fillId="0" borderId="52" xfId="41" applyFont="1" applyBorder="1" applyAlignment="1">
      <alignment horizontal="center" vertical="center"/>
      <protection/>
    </xf>
    <xf numFmtId="164" fontId="28" fillId="0" borderId="53" xfId="41" applyFont="1" applyBorder="1" applyAlignment="1">
      <alignment horizontal="center" vertical="center"/>
      <protection/>
    </xf>
    <xf numFmtId="164" fontId="25" fillId="0" borderId="54" xfId="53" applyFont="1" applyBorder="1">
      <alignment horizontal="center" vertical="center"/>
      <protection/>
    </xf>
    <xf numFmtId="167" fontId="25" fillId="0" borderId="55" xfId="17" applyFont="1" applyFill="1" applyBorder="1" applyProtection="1">
      <alignment horizontal="center"/>
      <protection/>
    </xf>
    <xf numFmtId="164" fontId="25" fillId="0" borderId="55" xfId="53" applyFont="1" applyBorder="1">
      <alignment horizontal="center" vertical="center"/>
      <protection/>
    </xf>
    <xf numFmtId="164" fontId="30" fillId="0" borderId="55" xfId="41" applyFont="1" applyBorder="1" applyAlignment="1">
      <alignment horizontal="center" vertical="center"/>
      <protection/>
    </xf>
    <xf numFmtId="164" fontId="0" fillId="0" borderId="56" xfId="0" applyFont="1" applyBorder="1" applyAlignment="1">
      <alignment/>
    </xf>
    <xf numFmtId="164" fontId="0" fillId="0" borderId="55" xfId="0" applyFont="1" applyBorder="1" applyAlignment="1">
      <alignment/>
    </xf>
    <xf numFmtId="164" fontId="0" fillId="0" borderId="57" xfId="0" applyFont="1" applyBorder="1" applyAlignment="1">
      <alignment/>
    </xf>
    <xf numFmtId="164" fontId="28" fillId="0" borderId="58" xfId="41" applyFont="1" applyBorder="1" applyAlignment="1">
      <alignment horizontal="center" vertical="center" wrapText="1"/>
      <protection/>
    </xf>
    <xf numFmtId="164" fontId="0" fillId="0" borderId="40" xfId="0" applyNumberFormat="1" applyFont="1" applyBorder="1" applyAlignment="1">
      <alignment horizontal="left" vertical="center" indent="1"/>
    </xf>
    <xf numFmtId="164" fontId="0" fillId="0" borderId="40" xfId="53" applyNumberFormat="1" applyFont="1" applyBorder="1" applyAlignment="1">
      <alignment horizontal="left" vertical="center" indent="1"/>
      <protection/>
    </xf>
    <xf numFmtId="164" fontId="27" fillId="0" borderId="42" xfId="55" applyNumberFormat="1" applyFont="1" applyBorder="1">
      <alignment horizontal="center" vertical="center"/>
      <protection/>
    </xf>
    <xf numFmtId="164" fontId="27" fillId="0" borderId="59" xfId="55" applyFont="1" applyBorder="1">
      <alignment horizontal="center" vertical="center"/>
      <protection/>
    </xf>
    <xf numFmtId="164" fontId="27" fillId="0" borderId="40" xfId="55" applyNumberFormat="1" applyFont="1" applyBorder="1">
      <alignment horizontal="center" vertical="center"/>
      <protection/>
    </xf>
    <xf numFmtId="164" fontId="27" fillId="0" borderId="60" xfId="55" applyNumberFormat="1" applyFont="1" applyBorder="1" applyProtection="1">
      <alignment horizontal="center" vertical="center"/>
      <protection hidden="1"/>
    </xf>
    <xf numFmtId="164" fontId="27" fillId="0" borderId="40" xfId="55" applyNumberFormat="1" applyFont="1" applyBorder="1" applyProtection="1">
      <alignment horizontal="center" vertical="center"/>
      <protection hidden="1"/>
    </xf>
    <xf numFmtId="164" fontId="27" fillId="0" borderId="60" xfId="55" applyNumberFormat="1" applyFont="1" applyBorder="1">
      <alignment horizontal="center" vertical="center"/>
      <protection/>
    </xf>
    <xf numFmtId="164" fontId="27" fillId="0" borderId="61" xfId="55" applyNumberFormat="1" applyFont="1" applyBorder="1">
      <alignment horizontal="center" vertical="center"/>
      <protection/>
    </xf>
    <xf numFmtId="164" fontId="0" fillId="0" borderId="43" xfId="0" applyFont="1" applyBorder="1" applyAlignment="1">
      <alignment horizontal="left" vertical="center" indent="1"/>
    </xf>
    <xf numFmtId="164" fontId="27" fillId="0" borderId="62" xfId="55" applyNumberFormat="1" applyFont="1" applyBorder="1">
      <alignment horizontal="center" vertical="center"/>
      <protection/>
    </xf>
    <xf numFmtId="164" fontId="0" fillId="0" borderId="40" xfId="0" applyNumberFormat="1" applyFont="1" applyBorder="1" applyAlignment="1">
      <alignment horizontal="left" vertical="center" indent="1" shrinkToFit="1"/>
    </xf>
    <xf numFmtId="164" fontId="28" fillId="0" borderId="63" xfId="41" applyFont="1" applyBorder="1" applyAlignment="1">
      <alignment horizontal="center" vertical="center" wrapText="1"/>
      <protection/>
    </xf>
    <xf numFmtId="164" fontId="0" fillId="0" borderId="64" xfId="0" applyNumberFormat="1" applyFont="1" applyBorder="1" applyAlignment="1">
      <alignment horizontal="left" vertical="center" indent="1" shrinkToFit="1"/>
    </xf>
    <xf numFmtId="164" fontId="27" fillId="0" borderId="0" xfId="55" applyNumberFormat="1" applyFont="1" applyBorder="1">
      <alignment horizontal="center" vertical="center"/>
      <protection/>
    </xf>
    <xf numFmtId="164" fontId="27" fillId="0" borderId="35" xfId="55" applyFont="1" applyBorder="1">
      <alignment horizontal="center" vertical="center"/>
      <protection/>
    </xf>
    <xf numFmtId="164" fontId="27" fillId="0" borderId="64" xfId="55" applyNumberFormat="1" applyFont="1" applyBorder="1">
      <alignment horizontal="center" vertical="center"/>
      <protection/>
    </xf>
    <xf numFmtId="164" fontId="27" fillId="0" borderId="65" xfId="55" applyNumberFormat="1" applyFont="1" applyBorder="1">
      <alignment horizontal="center" vertical="center"/>
      <protection/>
    </xf>
    <xf numFmtId="164" fontId="0" fillId="0" borderId="66" xfId="0" applyFont="1" applyBorder="1" applyAlignment="1">
      <alignment horizontal="left" vertical="center" indent="1"/>
    </xf>
    <xf numFmtId="164" fontId="31" fillId="24" borderId="11" xfId="54" applyFont="1" applyFill="1" applyBorder="1">
      <alignment vertical="center"/>
      <protection/>
    </xf>
    <xf numFmtId="164" fontId="26" fillId="24" borderId="13" xfId="0" applyNumberFormat="1" applyFont="1" applyFill="1" applyBorder="1" applyAlignment="1">
      <alignment horizontal="left" vertical="center"/>
    </xf>
    <xf numFmtId="164" fontId="25" fillId="0" borderId="67" xfId="53" applyNumberFormat="1" applyFont="1" applyBorder="1" applyProtection="1">
      <alignment horizontal="center" vertical="center"/>
      <protection hidden="1"/>
    </xf>
    <xf numFmtId="164" fontId="25" fillId="0" borderId="68" xfId="53" applyNumberFormat="1" applyFont="1" applyBorder="1" applyProtection="1">
      <alignment horizontal="center" vertical="center"/>
      <protection hidden="1"/>
    </xf>
    <xf numFmtId="164" fontId="25" fillId="0" borderId="69" xfId="53" applyNumberFormat="1" applyFont="1" applyBorder="1" applyProtection="1">
      <alignment horizontal="center" vertical="center"/>
      <protection hidden="1"/>
    </xf>
    <xf numFmtId="164" fontId="0" fillId="0" borderId="13" xfId="0" applyFont="1" applyBorder="1" applyAlignment="1">
      <alignment horizontal="left" vertical="center" indent="1"/>
    </xf>
    <xf numFmtId="164" fontId="32" fillId="0" borderId="0" xfId="0" applyFont="1" applyAlignment="1">
      <alignment horizontal="left" vertical="top"/>
    </xf>
    <xf numFmtId="164" fontId="0" fillId="0" borderId="0" xfId="0" applyFont="1" applyAlignment="1">
      <alignment/>
    </xf>
    <xf numFmtId="164" fontId="27" fillId="0" borderId="0" xfId="55" applyFont="1">
      <alignment horizontal="center" vertical="center"/>
      <protection/>
    </xf>
    <xf numFmtId="164" fontId="34" fillId="0" borderId="0" xfId="41" applyFont="1" applyBorder="1" applyAlignment="1">
      <alignment horizontal="center" vertical="center"/>
      <protection/>
    </xf>
    <xf numFmtId="164" fontId="0" fillId="0" borderId="0" xfId="50" applyFont="1">
      <alignment/>
      <protection/>
    </xf>
    <xf numFmtId="164" fontId="23" fillId="0" borderId="0" xfId="50" applyFont="1">
      <alignment/>
      <protection/>
    </xf>
    <xf numFmtId="164" fontId="27" fillId="0" borderId="0" xfId="50" applyFont="1">
      <alignment/>
      <protection/>
    </xf>
    <xf numFmtId="164" fontId="0" fillId="0" borderId="10" xfId="0" applyFont="1" applyBorder="1" applyAlignment="1">
      <alignment/>
    </xf>
    <xf numFmtId="164" fontId="23" fillId="0" borderId="0" xfId="0" applyFont="1" applyAlignment="1">
      <alignment/>
    </xf>
    <xf numFmtId="164" fontId="30" fillId="0" borderId="0" xfId="50" applyFont="1">
      <alignment/>
      <protection/>
    </xf>
    <xf numFmtId="164" fontId="0" fillId="0" borderId="0" xfId="0" applyFont="1" applyBorder="1" applyAlignment="1">
      <alignment/>
    </xf>
    <xf numFmtId="164" fontId="35" fillId="0" borderId="0" xfId="0" applyFont="1" applyAlignment="1">
      <alignment/>
    </xf>
    <xf numFmtId="164" fontId="36" fillId="0" borderId="0" xfId="0" applyFont="1" applyAlignment="1">
      <alignment/>
    </xf>
    <xf numFmtId="164" fontId="36" fillId="0" borderId="0" xfId="0" applyFont="1" applyBorder="1" applyAlignment="1">
      <alignment/>
    </xf>
  </cellXfs>
  <cellStyles count="5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Malé písmo" xfId="41"/>
    <cellStyle name="Nadpis 1 1" xfId="42"/>
    <cellStyle name="Nadpis 2 1" xfId="43"/>
    <cellStyle name="Nadpis 3" xfId="44"/>
    <cellStyle name="Nadpis 4" xfId="45"/>
    <cellStyle name="Neutrální 1" xfId="46"/>
    <cellStyle name="Název" xfId="47"/>
    <cellStyle name="Poznámka 1" xfId="48"/>
    <cellStyle name="Propojená buňka" xfId="49"/>
    <cellStyle name="Roman EE 12 Normál" xfId="50"/>
    <cellStyle name="Správně" xfId="51"/>
    <cellStyle name="Text upozornění" xfId="52"/>
    <cellStyle name="Universe EE 12 bcentr" xfId="53"/>
    <cellStyle name="Universe EE 12 bold" xfId="54"/>
    <cellStyle name="Universe EE 12 centr." xfId="55"/>
    <cellStyle name="Universe EE 9 centr." xfId="56"/>
    <cellStyle name="Vstup" xfId="57"/>
    <cellStyle name="Vysvětlující text" xfId="58"/>
    <cellStyle name="Výpočet" xfId="59"/>
    <cellStyle name="Výstup" xfId="60"/>
    <cellStyle name="Zvýraznění 1 1" xfId="61"/>
    <cellStyle name="Zvýraznění 2 1" xfId="62"/>
    <cellStyle name="Zvýraznění 3 1" xfId="63"/>
    <cellStyle name="Zvýraznění 4" xfId="64"/>
    <cellStyle name="Zvýraznění 5" xfId="65"/>
    <cellStyle name="Zvýraznění 6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6CA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135"/>
  <sheetViews>
    <sheetView tabSelected="1" workbookViewId="0" topLeftCell="AW118">
      <selection activeCell="BI132" sqref="BI132"/>
    </sheetView>
  </sheetViews>
  <sheetFormatPr defaultColWidth="9.140625" defaultRowHeight="12.75"/>
  <cols>
    <col min="1" max="1" width="4.7109375" style="0" customWidth="1"/>
    <col min="2" max="2" width="10.140625" style="1" customWidth="1"/>
    <col min="3" max="3" width="2.8515625" style="2" customWidth="1"/>
    <col min="4" max="4" width="2.421875" style="2" customWidth="1"/>
    <col min="5" max="5" width="2.421875" style="3" customWidth="1"/>
    <col min="6" max="6" width="2.421875" style="2" customWidth="1"/>
    <col min="7" max="7" width="2.421875" style="3" customWidth="1"/>
    <col min="8" max="8" width="2.421875" style="2" customWidth="1"/>
    <col min="9" max="9" width="2.421875" style="3" customWidth="1"/>
    <col min="10" max="10" width="10.140625" style="4" customWidth="1"/>
    <col min="11" max="11" width="2.421875" style="3" customWidth="1"/>
    <col min="12" max="12" width="2.421875" style="5" customWidth="1"/>
    <col min="13" max="15" width="2.421875" style="0" customWidth="1"/>
    <col min="16" max="18" width="1.57421875" style="0" customWidth="1"/>
    <col min="19" max="19" width="10.140625" style="6" customWidth="1"/>
    <col min="20" max="23" width="2.421875" style="0" customWidth="1"/>
    <col min="24" max="26" width="2.00390625" style="0" customWidth="1"/>
    <col min="27" max="34" width="2.421875" style="0" customWidth="1"/>
    <col min="35" max="35" width="39.57421875" style="0" customWidth="1"/>
    <col min="36" max="36" width="7.140625" style="0" customWidth="1"/>
    <col min="38" max="40" width="10.8515625" style="0" customWidth="1"/>
    <col min="41" max="41" width="14.421875" style="0" customWidth="1"/>
    <col min="44" max="44" width="11.00390625" style="0" customWidth="1"/>
    <col min="45" max="45" width="14.28125" style="0" customWidth="1"/>
    <col min="46" max="47" width="11.00390625" style="0" customWidth="1"/>
    <col min="48" max="48" width="18.140625" style="0" customWidth="1"/>
    <col min="49" max="49" width="1.28515625" style="0" customWidth="1"/>
    <col min="50" max="50" width="8.7109375" style="0" customWidth="1"/>
    <col min="51" max="52" width="23.8515625" style="0" customWidth="1"/>
    <col min="53" max="53" width="5.57421875" style="0" customWidth="1"/>
    <col min="54" max="54" width="1.8515625" style="0" customWidth="1"/>
    <col min="55" max="56" width="5.57421875" style="0" customWidth="1"/>
    <col min="57" max="57" width="1.8515625" style="0" customWidth="1"/>
    <col min="58" max="59" width="5.57421875" style="0" customWidth="1"/>
    <col min="60" max="60" width="1.8515625" style="0" customWidth="1"/>
    <col min="61" max="67" width="5.57421875" style="0" customWidth="1"/>
    <col min="68" max="68" width="13.140625" style="0" customWidth="1"/>
  </cols>
  <sheetData>
    <row r="1" spans="2:34" ht="20.25" customHeight="1">
      <c r="B1" s="7" t="s">
        <v>0</v>
      </c>
      <c r="C1" s="8" t="s">
        <v>1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 t="s">
        <v>2</v>
      </c>
      <c r="T1" s="10">
        <v>44660</v>
      </c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2:48" ht="20.25" customHeight="1">
      <c r="B2" s="7" t="s">
        <v>3</v>
      </c>
      <c r="C2" s="8" t="s">
        <v>4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9" t="s">
        <v>5</v>
      </c>
      <c r="T2" s="11" t="s">
        <v>6</v>
      </c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K2" s="12" t="s">
        <v>7</v>
      </c>
      <c r="AL2" s="13"/>
      <c r="AM2" s="13"/>
      <c r="AN2" s="13"/>
      <c r="AO2" s="14"/>
      <c r="AQ2" s="15" t="str">
        <f>AK2</f>
        <v>IV.Liga JM oblast</v>
      </c>
      <c r="AR2" s="13"/>
      <c r="AS2" s="13"/>
      <c r="AT2" s="13"/>
      <c r="AU2" s="14"/>
      <c r="AV2" s="16"/>
    </row>
    <row r="3" ht="9" customHeight="1"/>
    <row r="4" spans="37:48" ht="12.75">
      <c r="AK4" s="17" t="s">
        <v>8</v>
      </c>
      <c r="AL4" s="18"/>
      <c r="AM4" s="18"/>
      <c r="AN4" s="18"/>
      <c r="AO4" s="19"/>
      <c r="AQ4" s="17" t="s">
        <v>8</v>
      </c>
      <c r="AR4" s="18"/>
      <c r="AS4" s="18"/>
      <c r="AT4" s="18"/>
      <c r="AU4" s="19"/>
      <c r="AV4" s="16"/>
    </row>
    <row r="5" spans="2:48" ht="15.75" customHeight="1">
      <c r="B5" s="1" t="s">
        <v>9</v>
      </c>
      <c r="C5" s="20"/>
      <c r="D5" s="7" t="str">
        <f>AK2</f>
        <v>IV.Liga JM oblast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S5" s="21" t="s">
        <v>10</v>
      </c>
      <c r="T5" s="22" t="s">
        <v>11</v>
      </c>
      <c r="U5" s="22"/>
      <c r="V5" s="22"/>
      <c r="W5" s="22"/>
      <c r="X5" s="22"/>
      <c r="Y5" s="22"/>
      <c r="Z5" s="22"/>
      <c r="AA5" s="22"/>
      <c r="AB5" s="22"/>
      <c r="AC5" s="22"/>
      <c r="AK5" s="23"/>
      <c r="AL5" s="24" t="s">
        <v>12</v>
      </c>
      <c r="AM5" s="16"/>
      <c r="AN5" s="16"/>
      <c r="AO5" s="25"/>
      <c r="AQ5" s="23"/>
      <c r="AR5" s="16" t="str">
        <f>AM6</f>
        <v>SK Kuklenská „B“</v>
      </c>
      <c r="AS5" s="16"/>
      <c r="AT5" s="16"/>
      <c r="AU5" s="25"/>
      <c r="AV5" s="16"/>
    </row>
    <row r="6" spans="37:48" ht="15.75" customHeight="1">
      <c r="AK6" s="23" t="s">
        <v>13</v>
      </c>
      <c r="AL6" s="16"/>
      <c r="AM6" s="24" t="s">
        <v>14</v>
      </c>
      <c r="AN6" s="16"/>
      <c r="AO6" s="25"/>
      <c r="AQ6" s="23" t="s">
        <v>13</v>
      </c>
      <c r="AR6" s="16"/>
      <c r="AS6" s="16" t="str">
        <f>AL5</f>
        <v>BC66 Ivančice</v>
      </c>
      <c r="AT6" s="16"/>
      <c r="AU6" s="25"/>
      <c r="AV6" s="16"/>
    </row>
    <row r="7" spans="1:48" ht="11.25" customHeight="1">
      <c r="A7">
        <v>1</v>
      </c>
      <c r="B7" s="26" t="s">
        <v>15</v>
      </c>
      <c r="C7" s="27" t="str">
        <f>AL8</f>
        <v>Brázda Radek – Brázdová Klára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16"/>
      <c r="P7" s="28" t="s">
        <v>16</v>
      </c>
      <c r="Q7" s="29"/>
      <c r="R7" s="29"/>
      <c r="S7" s="30"/>
      <c r="T7" s="31" t="s">
        <v>17</v>
      </c>
      <c r="U7" s="31"/>
      <c r="V7" s="32"/>
      <c r="W7" s="32"/>
      <c r="Y7" s="28" t="s">
        <v>18</v>
      </c>
      <c r="Z7" s="29"/>
      <c r="AA7" s="33"/>
      <c r="AB7" s="33"/>
      <c r="AC7" s="33"/>
      <c r="AK7" s="23"/>
      <c r="AL7" s="16"/>
      <c r="AM7" s="16"/>
      <c r="AN7" s="16"/>
      <c r="AO7" s="25"/>
      <c r="AQ7" s="23"/>
      <c r="AR7" s="16"/>
      <c r="AS7" s="16"/>
      <c r="AT7" s="16"/>
      <c r="AU7" s="25"/>
      <c r="AV7" s="16"/>
    </row>
    <row r="8" spans="2:48" ht="17.25" customHeight="1"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16"/>
      <c r="P8" s="16"/>
      <c r="Q8" s="16"/>
      <c r="R8" s="16"/>
      <c r="T8" s="31"/>
      <c r="U8" s="31"/>
      <c r="V8" s="32"/>
      <c r="W8" s="32"/>
      <c r="AA8" s="33"/>
      <c r="AB8" s="33"/>
      <c r="AC8" s="33"/>
      <c r="AK8" s="34" t="s">
        <v>19</v>
      </c>
      <c r="AL8" s="35" t="s">
        <v>20</v>
      </c>
      <c r="AM8" s="35"/>
      <c r="AN8" s="35"/>
      <c r="AO8" s="35"/>
      <c r="AQ8" s="34" t="s">
        <v>19</v>
      </c>
      <c r="AR8" s="36" t="s">
        <v>21</v>
      </c>
      <c r="AS8" s="36"/>
      <c r="AT8" s="36"/>
      <c r="AU8" s="36"/>
      <c r="AV8" s="37"/>
    </row>
    <row r="9" spans="2:48" ht="17.25" customHeight="1">
      <c r="B9" s="38" t="s">
        <v>22</v>
      </c>
      <c r="C9" s="27" t="str">
        <f>AR8</f>
        <v>Ostrý Lukáš – Ondráčková Nela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16"/>
      <c r="P9" s="16"/>
      <c r="Q9" s="16"/>
      <c r="R9" s="16"/>
      <c r="T9" s="39" t="s">
        <v>23</v>
      </c>
      <c r="U9" s="39"/>
      <c r="V9" s="40"/>
      <c r="W9" s="40"/>
      <c r="AA9" s="33"/>
      <c r="AB9" s="33"/>
      <c r="AC9" s="33"/>
      <c r="AK9" s="41"/>
      <c r="AL9" s="35"/>
      <c r="AM9" s="35"/>
      <c r="AN9" s="35"/>
      <c r="AO9" s="35"/>
      <c r="AQ9" s="41"/>
      <c r="AR9" s="36"/>
      <c r="AS9" s="36"/>
      <c r="AT9" s="36"/>
      <c r="AU9" s="36"/>
      <c r="AV9" s="37"/>
    </row>
    <row r="10" spans="2:48" ht="16.5" customHeight="1">
      <c r="B10" s="38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16"/>
      <c r="P10" s="16"/>
      <c r="Q10" s="16"/>
      <c r="R10" s="16"/>
      <c r="T10" s="39"/>
      <c r="U10" s="39"/>
      <c r="V10" s="40"/>
      <c r="W10" s="40"/>
      <c r="AK10" s="34" t="s">
        <v>24</v>
      </c>
      <c r="AL10" s="35" t="s">
        <v>25</v>
      </c>
      <c r="AM10" s="35"/>
      <c r="AN10" s="35"/>
      <c r="AO10" s="35"/>
      <c r="AQ10" s="34" t="s">
        <v>24</v>
      </c>
      <c r="AR10" s="36" t="s">
        <v>26</v>
      </c>
      <c r="AS10" s="36"/>
      <c r="AT10" s="36"/>
      <c r="AU10" s="36"/>
      <c r="AV10" s="37"/>
    </row>
    <row r="11" spans="2:48" ht="16.5" customHeight="1">
      <c r="B11" s="42"/>
      <c r="C11"/>
      <c r="D11"/>
      <c r="E11"/>
      <c r="F11"/>
      <c r="G11"/>
      <c r="H11"/>
      <c r="I11"/>
      <c r="J11" s="6"/>
      <c r="K11"/>
      <c r="L11"/>
      <c r="AK11" s="43"/>
      <c r="AL11" s="35"/>
      <c r="AM11" s="35"/>
      <c r="AN11" s="35"/>
      <c r="AO11" s="35"/>
      <c r="AQ11" s="43"/>
      <c r="AR11" s="36"/>
      <c r="AS11" s="36"/>
      <c r="AT11" s="36"/>
      <c r="AU11" s="36"/>
      <c r="AV11" s="37"/>
    </row>
    <row r="12" spans="2:48" ht="21" customHeight="1">
      <c r="B12" s="44" t="s">
        <v>27</v>
      </c>
      <c r="C12" s="45" t="s">
        <v>17</v>
      </c>
      <c r="D12" s="46">
        <v>25</v>
      </c>
      <c r="E12" s="46"/>
      <c r="F12" s="46"/>
      <c r="G12"/>
      <c r="H12"/>
      <c r="I12"/>
      <c r="J12" s="44" t="s">
        <v>28</v>
      </c>
      <c r="K12" s="45" t="s">
        <v>17</v>
      </c>
      <c r="L12" s="46">
        <v>21</v>
      </c>
      <c r="M12" s="46"/>
      <c r="N12" s="46"/>
      <c r="S12" s="44" t="s">
        <v>29</v>
      </c>
      <c r="T12" s="45" t="s">
        <v>17</v>
      </c>
      <c r="U12" s="46"/>
      <c r="V12" s="46"/>
      <c r="W12" s="46"/>
      <c r="AK12" s="34" t="s">
        <v>30</v>
      </c>
      <c r="AL12" s="35" t="s">
        <v>31</v>
      </c>
      <c r="AM12" s="35"/>
      <c r="AN12" s="35"/>
      <c r="AO12" s="35"/>
      <c r="AQ12" s="34" t="s">
        <v>30</v>
      </c>
      <c r="AR12" s="36" t="s">
        <v>32</v>
      </c>
      <c r="AS12" s="36"/>
      <c r="AT12" s="36"/>
      <c r="AU12" s="36"/>
      <c r="AV12" s="37"/>
    </row>
    <row r="13" spans="2:48" ht="21" customHeight="1">
      <c r="B13" s="44"/>
      <c r="C13" s="45" t="s">
        <v>23</v>
      </c>
      <c r="D13" s="46">
        <v>23</v>
      </c>
      <c r="E13" s="46"/>
      <c r="F13" s="46"/>
      <c r="G13"/>
      <c r="H13"/>
      <c r="I13"/>
      <c r="J13" s="44"/>
      <c r="K13" s="45" t="s">
        <v>23</v>
      </c>
      <c r="L13" s="46">
        <v>19</v>
      </c>
      <c r="M13" s="46"/>
      <c r="N13" s="46"/>
      <c r="S13" s="44"/>
      <c r="T13" s="45" t="s">
        <v>23</v>
      </c>
      <c r="U13" s="46"/>
      <c r="V13" s="46"/>
      <c r="W13" s="46"/>
      <c r="AK13" s="41"/>
      <c r="AL13" s="35"/>
      <c r="AM13" s="35"/>
      <c r="AN13" s="35"/>
      <c r="AO13" s="35"/>
      <c r="AQ13" s="41"/>
      <c r="AR13" s="36"/>
      <c r="AS13" s="36"/>
      <c r="AT13" s="36"/>
      <c r="AU13" s="36"/>
      <c r="AV13" s="37"/>
    </row>
    <row r="14" spans="2:48" ht="12.75">
      <c r="B14" s="42"/>
      <c r="C14"/>
      <c r="D14" s="16"/>
      <c r="E14" s="16"/>
      <c r="F14" s="16"/>
      <c r="G14" s="16"/>
      <c r="H14" s="16"/>
      <c r="I14" s="16"/>
      <c r="J14" s="47"/>
      <c r="K14" s="16"/>
      <c r="L14" s="16"/>
      <c r="M14" s="16"/>
      <c r="N14" s="16"/>
      <c r="O14" s="16"/>
      <c r="P14" s="16"/>
      <c r="Q14" s="16"/>
      <c r="R14" s="16"/>
      <c r="S14" s="47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K14" s="34" t="s">
        <v>33</v>
      </c>
      <c r="AL14" s="35" t="s">
        <v>34</v>
      </c>
      <c r="AM14" s="35"/>
      <c r="AN14" s="35"/>
      <c r="AO14" s="35"/>
      <c r="AQ14" s="34" t="s">
        <v>33</v>
      </c>
      <c r="AR14" s="36" t="s">
        <v>35</v>
      </c>
      <c r="AS14" s="36"/>
      <c r="AT14" s="36"/>
      <c r="AU14" s="36"/>
      <c r="AV14" s="37"/>
    </row>
    <row r="15" spans="2:48" ht="21.75" customHeight="1">
      <c r="B15" s="42"/>
      <c r="C15"/>
      <c r="D15"/>
      <c r="E15"/>
      <c r="F15"/>
      <c r="G15"/>
      <c r="H15"/>
      <c r="I15"/>
      <c r="J15" s="6"/>
      <c r="K15"/>
      <c r="L15"/>
      <c r="AK15" s="41"/>
      <c r="AL15" s="35"/>
      <c r="AM15" s="35"/>
      <c r="AN15" s="35"/>
      <c r="AO15" s="35"/>
      <c r="AQ15" s="41"/>
      <c r="AR15" s="36"/>
      <c r="AS15" s="36"/>
      <c r="AT15" s="36"/>
      <c r="AU15" s="36"/>
      <c r="AV15" s="37"/>
    </row>
    <row r="16" spans="37:48" ht="18" customHeight="1">
      <c r="AK16" s="34" t="s">
        <v>36</v>
      </c>
      <c r="AL16" s="35" t="s">
        <v>37</v>
      </c>
      <c r="AM16" s="35"/>
      <c r="AN16" s="35"/>
      <c r="AO16" s="35"/>
      <c r="AQ16" s="34" t="s">
        <v>36</v>
      </c>
      <c r="AR16" s="36" t="s">
        <v>38</v>
      </c>
      <c r="AS16" s="36"/>
      <c r="AT16" s="36"/>
      <c r="AU16" s="36"/>
      <c r="AV16" s="37"/>
    </row>
    <row r="17" spans="2:48" ht="15.75" customHeight="1">
      <c r="B17" s="1" t="s">
        <v>9</v>
      </c>
      <c r="C17" s="20"/>
      <c r="D17" s="7" t="str">
        <f>AK2</f>
        <v>IV.Liga JM oblast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S17" s="21" t="s">
        <v>10</v>
      </c>
      <c r="T17" s="22" t="s">
        <v>39</v>
      </c>
      <c r="U17" s="22"/>
      <c r="V17" s="22"/>
      <c r="W17" s="22"/>
      <c r="X17" s="22"/>
      <c r="Y17" s="22"/>
      <c r="Z17" s="22"/>
      <c r="AA17" s="22"/>
      <c r="AB17" s="22"/>
      <c r="AC17" s="22"/>
      <c r="AK17" s="43"/>
      <c r="AL17" s="35"/>
      <c r="AM17" s="35"/>
      <c r="AN17" s="35"/>
      <c r="AO17" s="35"/>
      <c r="AQ17" s="43"/>
      <c r="AR17" s="36"/>
      <c r="AS17" s="36"/>
      <c r="AT17" s="36"/>
      <c r="AU17" s="36"/>
      <c r="AV17" s="37"/>
    </row>
    <row r="18" spans="3:48" ht="15.75" customHeight="1">
      <c r="C18" s="20"/>
      <c r="D18" s="20"/>
      <c r="E18" s="48"/>
      <c r="F18" s="20"/>
      <c r="G18" s="48"/>
      <c r="S18" s="47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K18" s="34" t="s">
        <v>40</v>
      </c>
      <c r="AL18" s="50" t="s">
        <v>41</v>
      </c>
      <c r="AM18" s="50"/>
      <c r="AN18" s="50"/>
      <c r="AO18" s="50"/>
      <c r="AQ18" s="34" t="s">
        <v>40</v>
      </c>
      <c r="AR18" s="51" t="s">
        <v>42</v>
      </c>
      <c r="AS18" s="51"/>
      <c r="AT18" s="51"/>
      <c r="AU18" s="51"/>
      <c r="AV18" s="49"/>
    </row>
    <row r="19" spans="3:48" ht="15.75" customHeight="1">
      <c r="C19" s="20"/>
      <c r="D19" s="20"/>
      <c r="E19" s="48"/>
      <c r="F19" s="20"/>
      <c r="G19" s="48"/>
      <c r="S19" s="47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K19" s="43"/>
      <c r="AL19" s="50"/>
      <c r="AM19" s="50"/>
      <c r="AN19" s="50"/>
      <c r="AO19" s="50"/>
      <c r="AQ19" s="43"/>
      <c r="AR19" s="51"/>
      <c r="AS19" s="51"/>
      <c r="AT19" s="51"/>
      <c r="AU19" s="51"/>
      <c r="AV19" s="49"/>
    </row>
    <row r="20" spans="37:48" ht="16.5" customHeight="1">
      <c r="AK20" s="41" t="s">
        <v>43</v>
      </c>
      <c r="AL20" s="35" t="s">
        <v>44</v>
      </c>
      <c r="AM20" s="35"/>
      <c r="AN20" s="35"/>
      <c r="AO20" s="35"/>
      <c r="AQ20" s="41" t="s">
        <v>43</v>
      </c>
      <c r="AR20" s="36" t="s">
        <v>45</v>
      </c>
      <c r="AS20" s="36"/>
      <c r="AT20" s="36"/>
      <c r="AU20" s="36"/>
      <c r="AV20" s="37"/>
    </row>
    <row r="21" spans="1:48" ht="16.5" customHeight="1">
      <c r="A21">
        <v>2</v>
      </c>
      <c r="B21" s="26" t="s">
        <v>15</v>
      </c>
      <c r="C21" s="27" t="str">
        <f>AL10</f>
        <v>Klapalová Adéla – Brázdová Klára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6"/>
      <c r="P21" s="28" t="s">
        <v>16</v>
      </c>
      <c r="Q21" s="29"/>
      <c r="R21" s="29"/>
      <c r="S21" s="30"/>
      <c r="T21" s="31" t="s">
        <v>17</v>
      </c>
      <c r="U21" s="31"/>
      <c r="V21" s="32"/>
      <c r="W21" s="32"/>
      <c r="Y21" s="28" t="s">
        <v>18</v>
      </c>
      <c r="Z21" s="29"/>
      <c r="AA21" s="33"/>
      <c r="AB21" s="33"/>
      <c r="AC21" s="33"/>
      <c r="AK21" s="41"/>
      <c r="AL21" s="35"/>
      <c r="AM21" s="35"/>
      <c r="AN21" s="35"/>
      <c r="AO21" s="35"/>
      <c r="AQ21" s="41"/>
      <c r="AR21" s="36"/>
      <c r="AS21" s="36"/>
      <c r="AT21" s="36"/>
      <c r="AU21" s="36"/>
      <c r="AV21" s="37"/>
    </row>
    <row r="22" spans="2:48" ht="15" customHeight="1"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6"/>
      <c r="P22" s="16"/>
      <c r="Q22" s="16"/>
      <c r="R22" s="16"/>
      <c r="T22" s="31"/>
      <c r="U22" s="31"/>
      <c r="V22" s="32"/>
      <c r="W22" s="32"/>
      <c r="AA22" s="33"/>
      <c r="AB22" s="33"/>
      <c r="AC22" s="33"/>
      <c r="AK22" s="34" t="s">
        <v>46</v>
      </c>
      <c r="AL22" s="52" t="s">
        <v>47</v>
      </c>
      <c r="AM22" s="52"/>
      <c r="AN22" s="52"/>
      <c r="AO22" s="52"/>
      <c r="AQ22" s="34" t="s">
        <v>46</v>
      </c>
      <c r="AR22" s="53" t="s">
        <v>48</v>
      </c>
      <c r="AS22" s="53"/>
      <c r="AT22" s="53"/>
      <c r="AU22" s="53"/>
      <c r="AV22" s="37"/>
    </row>
    <row r="23" spans="2:48" ht="15" customHeight="1">
      <c r="B23" s="38" t="s">
        <v>22</v>
      </c>
      <c r="C23" s="27" t="str">
        <f>AR10</f>
        <v>Mendreková Dominika – Huječková Pavlína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16"/>
      <c r="P23" s="16"/>
      <c r="Q23" s="16"/>
      <c r="R23" s="16"/>
      <c r="T23" s="39" t="s">
        <v>23</v>
      </c>
      <c r="U23" s="39"/>
      <c r="V23" s="40"/>
      <c r="W23" s="40"/>
      <c r="AA23" s="33"/>
      <c r="AB23" s="33"/>
      <c r="AC23" s="33"/>
      <c r="AK23" s="54"/>
      <c r="AL23" s="52"/>
      <c r="AM23" s="52"/>
      <c r="AN23" s="52"/>
      <c r="AO23" s="52"/>
      <c r="AQ23" s="54"/>
      <c r="AR23" s="53"/>
      <c r="AS23" s="53"/>
      <c r="AT23" s="53"/>
      <c r="AU23" s="53"/>
      <c r="AV23" s="37"/>
    </row>
    <row r="24" spans="2:48" ht="11.25" customHeight="1">
      <c r="B24" s="38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16"/>
      <c r="P24" s="16"/>
      <c r="Q24" s="16"/>
      <c r="R24" s="16"/>
      <c r="T24" s="39"/>
      <c r="U24" s="39"/>
      <c r="V24" s="40"/>
      <c r="W24" s="40"/>
      <c r="AK24" s="23"/>
      <c r="AL24" s="16"/>
      <c r="AM24" s="16"/>
      <c r="AN24" s="16"/>
      <c r="AO24" s="25"/>
      <c r="AQ24" s="23"/>
      <c r="AR24" s="16"/>
      <c r="AS24" s="16"/>
      <c r="AT24" s="16"/>
      <c r="AU24" s="25"/>
      <c r="AV24" s="16"/>
    </row>
    <row r="25" spans="2:48" ht="12.75">
      <c r="B25" s="42"/>
      <c r="C25"/>
      <c r="D25"/>
      <c r="E25"/>
      <c r="F25"/>
      <c r="G25"/>
      <c r="H25"/>
      <c r="I25"/>
      <c r="J25" s="6"/>
      <c r="K25"/>
      <c r="L25"/>
      <c r="AK25" s="23" t="s">
        <v>49</v>
      </c>
      <c r="AL25" s="16"/>
      <c r="AM25" s="16"/>
      <c r="AN25" s="16"/>
      <c r="AO25" s="25"/>
      <c r="AQ25" s="23" t="s">
        <v>49</v>
      </c>
      <c r="AR25" s="16"/>
      <c r="AS25" s="16"/>
      <c r="AT25" s="16"/>
      <c r="AU25" s="25"/>
      <c r="AV25" s="16"/>
    </row>
    <row r="26" spans="2:48" ht="21" customHeight="1">
      <c r="B26" s="44" t="s">
        <v>27</v>
      </c>
      <c r="C26" s="45" t="s">
        <v>17</v>
      </c>
      <c r="D26" s="46">
        <v>21</v>
      </c>
      <c r="E26" s="46"/>
      <c r="F26" s="46"/>
      <c r="G26"/>
      <c r="H26"/>
      <c r="I26"/>
      <c r="J26" s="44" t="s">
        <v>28</v>
      </c>
      <c r="K26" s="45" t="s">
        <v>17</v>
      </c>
      <c r="L26" s="46">
        <v>18</v>
      </c>
      <c r="M26" s="46"/>
      <c r="N26" s="46"/>
      <c r="S26" s="44" t="s">
        <v>29</v>
      </c>
      <c r="T26" s="45" t="s">
        <v>17</v>
      </c>
      <c r="U26" s="46">
        <v>17</v>
      </c>
      <c r="V26" s="46"/>
      <c r="W26" s="46"/>
      <c r="AK26" s="23"/>
      <c r="AL26" s="16"/>
      <c r="AM26" s="16"/>
      <c r="AN26" s="16"/>
      <c r="AO26" s="25"/>
      <c r="AQ26" s="23"/>
      <c r="AR26" s="16"/>
      <c r="AS26" s="16"/>
      <c r="AT26" s="16"/>
      <c r="AU26" s="25"/>
      <c r="AV26" s="16"/>
    </row>
    <row r="27" spans="2:48" ht="21" customHeight="1">
      <c r="B27" s="44"/>
      <c r="C27" s="45" t="s">
        <v>23</v>
      </c>
      <c r="D27" s="46">
        <v>9</v>
      </c>
      <c r="E27" s="46"/>
      <c r="F27" s="46"/>
      <c r="G27"/>
      <c r="H27"/>
      <c r="I27"/>
      <c r="J27" s="44"/>
      <c r="K27" s="45" t="s">
        <v>23</v>
      </c>
      <c r="L27" s="46">
        <v>21</v>
      </c>
      <c r="M27" s="46"/>
      <c r="N27" s="46"/>
      <c r="S27" s="44"/>
      <c r="T27" s="45" t="s">
        <v>23</v>
      </c>
      <c r="U27" s="46">
        <v>21</v>
      </c>
      <c r="V27" s="46"/>
      <c r="W27" s="46"/>
      <c r="AK27" s="55"/>
      <c r="AL27" s="56"/>
      <c r="AM27" s="56"/>
      <c r="AN27" s="56"/>
      <c r="AO27" s="57"/>
      <c r="AQ27" s="55"/>
      <c r="AR27" s="56"/>
      <c r="AS27" s="56"/>
      <c r="AT27" s="56"/>
      <c r="AU27" s="57"/>
      <c r="AV27" s="16"/>
    </row>
    <row r="29" ht="11.25" customHeight="1"/>
    <row r="30" ht="102.75" customHeight="1"/>
    <row r="31" spans="2:29" ht="15.75" customHeight="1">
      <c r="B31" s="1" t="s">
        <v>9</v>
      </c>
      <c r="C31" s="20"/>
      <c r="D31" s="7" t="str">
        <f>AK2</f>
        <v>IV.Liga JM oblast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S31" s="21" t="s">
        <v>10</v>
      </c>
      <c r="T31" s="22" t="s">
        <v>50</v>
      </c>
      <c r="U31" s="22"/>
      <c r="V31" s="22"/>
      <c r="W31" s="22"/>
      <c r="X31" s="22"/>
      <c r="Y31" s="22"/>
      <c r="Z31" s="22"/>
      <c r="AA31" s="22"/>
      <c r="AB31" s="22"/>
      <c r="AC31" s="22"/>
    </row>
    <row r="32" ht="15.75" customHeight="1"/>
    <row r="33" spans="1:29" ht="11.25" customHeight="1">
      <c r="A33">
        <v>3</v>
      </c>
      <c r="B33" s="26" t="s">
        <v>15</v>
      </c>
      <c r="C33" s="27" t="str">
        <f>AL12</f>
        <v>Kalousek Petr – Procházka Lukáš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16"/>
      <c r="P33" s="28" t="s">
        <v>16</v>
      </c>
      <c r="Q33" s="29"/>
      <c r="R33" s="29"/>
      <c r="S33" s="30"/>
      <c r="T33" s="31" t="s">
        <v>17</v>
      </c>
      <c r="U33" s="31"/>
      <c r="V33" s="32"/>
      <c r="W33" s="32"/>
      <c r="Y33" s="28" t="s">
        <v>18</v>
      </c>
      <c r="Z33" s="29"/>
      <c r="AA33" s="33"/>
      <c r="AB33" s="33"/>
      <c r="AC33" s="33"/>
    </row>
    <row r="34" spans="2:29" ht="11.25" customHeight="1"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16"/>
      <c r="P34" s="16"/>
      <c r="Q34" s="16"/>
      <c r="R34" s="16"/>
      <c r="T34" s="31"/>
      <c r="U34" s="31"/>
      <c r="V34" s="32"/>
      <c r="W34" s="32"/>
      <c r="AA34" s="33"/>
      <c r="AB34" s="33"/>
      <c r="AC34" s="33"/>
    </row>
    <row r="35" spans="2:29" ht="11.25" customHeight="1">
      <c r="B35" s="38" t="s">
        <v>22</v>
      </c>
      <c r="C35" s="27" t="str">
        <f>AR12</f>
        <v>Rigl Zdeněk – Farda Tomáš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16"/>
      <c r="P35" s="16"/>
      <c r="Q35" s="16"/>
      <c r="R35" s="16"/>
      <c r="T35" s="39" t="s">
        <v>23</v>
      </c>
      <c r="U35" s="39"/>
      <c r="V35" s="40"/>
      <c r="W35" s="40"/>
      <c r="AA35" s="33"/>
      <c r="AB35" s="33"/>
      <c r="AC35" s="33"/>
    </row>
    <row r="36" spans="2:23" ht="11.25" customHeight="1">
      <c r="B36" s="38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16"/>
      <c r="P36" s="16"/>
      <c r="Q36" s="16"/>
      <c r="R36" s="16"/>
      <c r="T36" s="39"/>
      <c r="U36" s="39"/>
      <c r="V36" s="40"/>
      <c r="W36" s="40"/>
    </row>
    <row r="37" spans="2:12" ht="12" customHeight="1">
      <c r="B37" s="42"/>
      <c r="C37"/>
      <c r="D37"/>
      <c r="E37"/>
      <c r="F37"/>
      <c r="G37"/>
      <c r="H37"/>
      <c r="I37"/>
      <c r="J37" s="6"/>
      <c r="K37"/>
      <c r="L37"/>
    </row>
    <row r="38" spans="2:23" ht="21" customHeight="1">
      <c r="B38" s="44" t="s">
        <v>27</v>
      </c>
      <c r="C38" s="45" t="s">
        <v>17</v>
      </c>
      <c r="D38" s="46">
        <v>0</v>
      </c>
      <c r="E38" s="46"/>
      <c r="F38" s="46"/>
      <c r="G38"/>
      <c r="H38"/>
      <c r="I38"/>
      <c r="J38" s="44" t="s">
        <v>28</v>
      </c>
      <c r="K38" s="45" t="s">
        <v>17</v>
      </c>
      <c r="L38" s="46">
        <v>0</v>
      </c>
      <c r="M38" s="46"/>
      <c r="N38" s="46"/>
      <c r="S38" s="44" t="s">
        <v>29</v>
      </c>
      <c r="T38" s="45" t="s">
        <v>17</v>
      </c>
      <c r="U38" s="46"/>
      <c r="V38" s="46"/>
      <c r="W38" s="46"/>
    </row>
    <row r="39" spans="2:23" ht="21" customHeight="1">
      <c r="B39" s="44"/>
      <c r="C39" s="45" t="s">
        <v>23</v>
      </c>
      <c r="D39" s="46">
        <v>21</v>
      </c>
      <c r="E39" s="46"/>
      <c r="F39" s="46"/>
      <c r="G39"/>
      <c r="H39"/>
      <c r="I39"/>
      <c r="J39" s="44"/>
      <c r="K39" s="45" t="s">
        <v>23</v>
      </c>
      <c r="L39" s="46">
        <v>21</v>
      </c>
      <c r="M39" s="46"/>
      <c r="N39" s="46"/>
      <c r="S39" s="44"/>
      <c r="T39" s="45" t="s">
        <v>23</v>
      </c>
      <c r="U39" s="46"/>
      <c r="V39" s="46"/>
      <c r="W39" s="46"/>
    </row>
    <row r="46" spans="2:29" ht="15.75" customHeight="1">
      <c r="B46" s="1" t="s">
        <v>9</v>
      </c>
      <c r="C46" s="20"/>
      <c r="D46" s="7" t="str">
        <f>AK2</f>
        <v>IV.Liga JM oblast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S46" s="21" t="s">
        <v>10</v>
      </c>
      <c r="T46" s="22" t="s">
        <v>51</v>
      </c>
      <c r="U46" s="22"/>
      <c r="V46" s="22"/>
      <c r="W46" s="22"/>
      <c r="X46" s="22"/>
      <c r="Y46" s="22"/>
      <c r="Z46" s="22"/>
      <c r="AA46" s="22"/>
      <c r="AB46" s="22"/>
      <c r="AC46" s="22"/>
    </row>
    <row r="47" ht="15.75" customHeight="1"/>
    <row r="48" spans="1:29" ht="11.25" customHeight="1">
      <c r="A48">
        <v>4</v>
      </c>
      <c r="B48" s="26" t="s">
        <v>15</v>
      </c>
      <c r="C48" s="27" t="str">
        <f>AL14</f>
        <v>Kalousek Aleš – Schmid Radek</v>
      </c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16"/>
      <c r="P48" s="28" t="s">
        <v>16</v>
      </c>
      <c r="Q48" s="29"/>
      <c r="R48" s="29"/>
      <c r="S48" s="30"/>
      <c r="T48" s="31" t="s">
        <v>17</v>
      </c>
      <c r="U48" s="31"/>
      <c r="V48" s="32"/>
      <c r="W48" s="32"/>
      <c r="Y48" s="28" t="s">
        <v>18</v>
      </c>
      <c r="Z48" s="29"/>
      <c r="AA48" s="33"/>
      <c r="AB48" s="33"/>
      <c r="AC48" s="33"/>
    </row>
    <row r="49" spans="2:29" ht="11.25" customHeight="1">
      <c r="B49" s="26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16"/>
      <c r="P49" s="16"/>
      <c r="Q49" s="16"/>
      <c r="R49" s="16"/>
      <c r="T49" s="31"/>
      <c r="U49" s="31"/>
      <c r="V49" s="32"/>
      <c r="W49" s="32"/>
      <c r="AA49" s="33"/>
      <c r="AB49" s="33"/>
      <c r="AC49" s="33"/>
    </row>
    <row r="50" spans="2:29" ht="11.25" customHeight="1">
      <c r="B50" s="38" t="s">
        <v>22</v>
      </c>
      <c r="C50" s="27" t="str">
        <f>AR14</f>
        <v>Nijin Jolly – Smažil Ondřej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16"/>
      <c r="P50" s="16"/>
      <c r="Q50" s="16"/>
      <c r="R50" s="16"/>
      <c r="T50" s="39" t="s">
        <v>23</v>
      </c>
      <c r="U50" s="39"/>
      <c r="V50" s="40"/>
      <c r="W50" s="40"/>
      <c r="AA50" s="33"/>
      <c r="AB50" s="33"/>
      <c r="AC50" s="33"/>
    </row>
    <row r="51" spans="2:23" ht="11.25" customHeight="1">
      <c r="B51" s="38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16"/>
      <c r="P51" s="16"/>
      <c r="Q51" s="16"/>
      <c r="R51" s="16"/>
      <c r="T51" s="39"/>
      <c r="U51" s="39"/>
      <c r="V51" s="40"/>
      <c r="W51" s="40"/>
    </row>
    <row r="52" spans="2:12" ht="12.75">
      <c r="B52" s="42"/>
      <c r="C52"/>
      <c r="D52"/>
      <c r="E52"/>
      <c r="F52"/>
      <c r="G52"/>
      <c r="H52"/>
      <c r="I52"/>
      <c r="J52" s="6"/>
      <c r="K52"/>
      <c r="L52"/>
    </row>
    <row r="53" spans="2:23" ht="21" customHeight="1">
      <c r="B53" s="44" t="s">
        <v>27</v>
      </c>
      <c r="C53" s="45" t="s">
        <v>17</v>
      </c>
      <c r="D53" s="46">
        <v>24</v>
      </c>
      <c r="E53" s="46"/>
      <c r="F53" s="46"/>
      <c r="G53"/>
      <c r="H53"/>
      <c r="I53"/>
      <c r="J53" s="44" t="s">
        <v>28</v>
      </c>
      <c r="K53" s="45" t="s">
        <v>17</v>
      </c>
      <c r="L53" s="46">
        <v>24</v>
      </c>
      <c r="M53" s="46"/>
      <c r="N53" s="46"/>
      <c r="S53" s="44" t="s">
        <v>29</v>
      </c>
      <c r="T53" s="45" t="s">
        <v>17</v>
      </c>
      <c r="U53" s="46"/>
      <c r="V53" s="46"/>
      <c r="W53" s="46"/>
    </row>
    <row r="54" spans="2:23" ht="21" customHeight="1">
      <c r="B54" s="44"/>
      <c r="C54" s="45" t="s">
        <v>23</v>
      </c>
      <c r="D54" s="46">
        <v>22</v>
      </c>
      <c r="E54" s="46"/>
      <c r="F54" s="46"/>
      <c r="G54"/>
      <c r="H54"/>
      <c r="I54"/>
      <c r="J54" s="44"/>
      <c r="K54" s="45" t="s">
        <v>23</v>
      </c>
      <c r="L54" s="46">
        <v>22</v>
      </c>
      <c r="M54" s="46"/>
      <c r="N54" s="46"/>
      <c r="S54" s="44"/>
      <c r="T54" s="45" t="s">
        <v>23</v>
      </c>
      <c r="U54" s="46"/>
      <c r="V54" s="46"/>
      <c r="W54" s="46"/>
    </row>
    <row r="56" ht="84" customHeight="1"/>
    <row r="58" spans="2:29" ht="15.75" customHeight="1">
      <c r="B58" s="1" t="s">
        <v>9</v>
      </c>
      <c r="C58" s="20"/>
      <c r="D58" s="7" t="str">
        <f>AK2</f>
        <v>IV.Liga JM oblast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S58" s="21" t="s">
        <v>10</v>
      </c>
      <c r="T58" s="22" t="s">
        <v>52</v>
      </c>
      <c r="U58" s="22"/>
      <c r="V58" s="22"/>
      <c r="W58" s="22"/>
      <c r="X58" s="22"/>
      <c r="Y58" s="22"/>
      <c r="Z58" s="22"/>
      <c r="AA58" s="22"/>
      <c r="AB58" s="22"/>
      <c r="AC58" s="22"/>
    </row>
    <row r="59" ht="15.75" customHeight="1"/>
    <row r="60" spans="1:29" ht="11.25" customHeight="1">
      <c r="A60">
        <v>5</v>
      </c>
      <c r="B60" s="26" t="s">
        <v>15</v>
      </c>
      <c r="C60" s="27" t="str">
        <f>AL16</f>
        <v>Klapalová Adéla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16"/>
      <c r="P60" s="28" t="s">
        <v>16</v>
      </c>
      <c r="Q60" s="29"/>
      <c r="R60" s="29"/>
      <c r="S60" s="30"/>
      <c r="T60" s="31" t="s">
        <v>17</v>
      </c>
      <c r="U60" s="31"/>
      <c r="V60" s="32"/>
      <c r="W60" s="32"/>
      <c r="Y60" s="28" t="s">
        <v>18</v>
      </c>
      <c r="Z60" s="29"/>
      <c r="AA60" s="33"/>
      <c r="AB60" s="33"/>
      <c r="AC60" s="33"/>
    </row>
    <row r="61" spans="2:29" ht="11.25" customHeight="1">
      <c r="B61" s="26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16"/>
      <c r="P61" s="16"/>
      <c r="Q61" s="16"/>
      <c r="R61" s="16"/>
      <c r="T61" s="31"/>
      <c r="U61" s="31"/>
      <c r="V61" s="32"/>
      <c r="W61" s="32"/>
      <c r="AA61" s="33"/>
      <c r="AB61" s="33"/>
      <c r="AC61" s="33"/>
    </row>
    <row r="62" spans="2:29" ht="11.25" customHeight="1">
      <c r="B62" s="38" t="s">
        <v>22</v>
      </c>
      <c r="C62" s="27" t="str">
        <f>AR16</f>
        <v>Mendreková Dominika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16"/>
      <c r="P62" s="16"/>
      <c r="Q62" s="16"/>
      <c r="R62" s="16"/>
      <c r="T62" s="39" t="s">
        <v>23</v>
      </c>
      <c r="U62" s="39"/>
      <c r="V62" s="40"/>
      <c r="W62" s="40"/>
      <c r="AA62" s="33"/>
      <c r="AB62" s="33"/>
      <c r="AC62" s="33"/>
    </row>
    <row r="63" spans="2:23" ht="11.25" customHeight="1">
      <c r="B63" s="38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16"/>
      <c r="P63" s="16"/>
      <c r="Q63" s="16"/>
      <c r="R63" s="16"/>
      <c r="T63" s="39"/>
      <c r="U63" s="39"/>
      <c r="V63" s="40"/>
      <c r="W63" s="40"/>
    </row>
    <row r="64" spans="2:12" ht="12.75">
      <c r="B64" s="42"/>
      <c r="C64"/>
      <c r="D64"/>
      <c r="E64"/>
      <c r="F64"/>
      <c r="G64"/>
      <c r="H64"/>
      <c r="I64"/>
      <c r="J64" s="6"/>
      <c r="K64"/>
      <c r="L64"/>
    </row>
    <row r="65" spans="2:23" ht="21" customHeight="1">
      <c r="B65" s="44" t="s">
        <v>27</v>
      </c>
      <c r="C65" s="45" t="s">
        <v>17</v>
      </c>
      <c r="D65" s="46">
        <v>21</v>
      </c>
      <c r="E65" s="46"/>
      <c r="F65" s="46"/>
      <c r="G65"/>
      <c r="H65"/>
      <c r="I65"/>
      <c r="J65" s="44" t="s">
        <v>53</v>
      </c>
      <c r="K65" s="45" t="s">
        <v>17</v>
      </c>
      <c r="L65" s="46">
        <v>21</v>
      </c>
      <c r="M65" s="46"/>
      <c r="N65" s="46"/>
      <c r="S65" s="44" t="s">
        <v>29</v>
      </c>
      <c r="T65" s="45" t="s">
        <v>17</v>
      </c>
      <c r="U65" s="46"/>
      <c r="V65" s="46"/>
      <c r="W65" s="46"/>
    </row>
    <row r="66" spans="2:23" ht="21" customHeight="1">
      <c r="B66" s="44"/>
      <c r="C66" s="45" t="s">
        <v>23</v>
      </c>
      <c r="D66" s="46">
        <v>9</v>
      </c>
      <c r="E66" s="46"/>
      <c r="F66" s="46"/>
      <c r="G66"/>
      <c r="H66"/>
      <c r="I66"/>
      <c r="J66" s="44"/>
      <c r="K66" s="45" t="s">
        <v>23</v>
      </c>
      <c r="L66" s="46">
        <v>12</v>
      </c>
      <c r="M66" s="46"/>
      <c r="N66" s="46"/>
      <c r="S66" s="44"/>
      <c r="T66" s="45" t="s">
        <v>23</v>
      </c>
      <c r="U66" s="46"/>
      <c r="V66" s="46"/>
      <c r="W66" s="46"/>
    </row>
    <row r="69" ht="36" customHeight="1"/>
    <row r="71" spans="2:29" ht="15.75" customHeight="1">
      <c r="B71" s="1" t="s">
        <v>9</v>
      </c>
      <c r="C71" s="20"/>
      <c r="D71" s="7" t="str">
        <f>AK2</f>
        <v>IV.Liga JM oblast</v>
      </c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S71" s="21" t="s">
        <v>10</v>
      </c>
      <c r="T71" s="22" t="s">
        <v>54</v>
      </c>
      <c r="U71" s="22"/>
      <c r="V71" s="22"/>
      <c r="W71" s="22"/>
      <c r="X71" s="22"/>
      <c r="Y71" s="22"/>
      <c r="Z71" s="22"/>
      <c r="AA71" s="22"/>
      <c r="AB71" s="22"/>
      <c r="AC71" s="22"/>
    </row>
    <row r="72" ht="15.75" customHeight="1"/>
    <row r="73" spans="1:29" ht="11.25" customHeight="1">
      <c r="A73">
        <v>6</v>
      </c>
      <c r="B73" s="26" t="s">
        <v>15</v>
      </c>
      <c r="C73" s="27" t="str">
        <f>AL18</f>
        <v>Kalousek Aleš</v>
      </c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16"/>
      <c r="P73" s="28" t="s">
        <v>16</v>
      </c>
      <c r="Q73" s="29"/>
      <c r="R73" s="29"/>
      <c r="S73" s="30"/>
      <c r="T73" s="31" t="s">
        <v>17</v>
      </c>
      <c r="U73" s="31"/>
      <c r="V73" s="32"/>
      <c r="W73" s="32"/>
      <c r="Y73" s="28" t="s">
        <v>18</v>
      </c>
      <c r="Z73" s="29"/>
      <c r="AA73" s="33"/>
      <c r="AB73" s="33"/>
      <c r="AC73" s="33"/>
    </row>
    <row r="74" spans="2:29" ht="11.25" customHeight="1">
      <c r="B74" s="26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16"/>
      <c r="P74" s="16"/>
      <c r="Q74" s="16"/>
      <c r="R74" s="16"/>
      <c r="T74" s="31"/>
      <c r="U74" s="31"/>
      <c r="V74" s="32"/>
      <c r="W74" s="32"/>
      <c r="AA74" s="33"/>
      <c r="AB74" s="33"/>
      <c r="AC74" s="33"/>
    </row>
    <row r="75" spans="2:29" ht="11.25" customHeight="1">
      <c r="B75" s="38" t="s">
        <v>22</v>
      </c>
      <c r="C75" s="27" t="str">
        <f>AR18</f>
        <v>Jiřička Michal</v>
      </c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16"/>
      <c r="P75" s="16"/>
      <c r="Q75" s="16"/>
      <c r="R75" s="16"/>
      <c r="T75" s="39" t="s">
        <v>23</v>
      </c>
      <c r="U75" s="39"/>
      <c r="V75" s="40"/>
      <c r="W75" s="40"/>
      <c r="AA75" s="33"/>
      <c r="AB75" s="33"/>
      <c r="AC75" s="33"/>
    </row>
    <row r="76" spans="2:23" ht="11.25" customHeight="1">
      <c r="B76" s="38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16"/>
      <c r="P76" s="16"/>
      <c r="Q76" s="16"/>
      <c r="R76" s="16"/>
      <c r="T76" s="39"/>
      <c r="U76" s="39"/>
      <c r="V76" s="40"/>
      <c r="W76" s="40"/>
    </row>
    <row r="77" spans="2:12" ht="12.75">
      <c r="B77" s="42"/>
      <c r="C77"/>
      <c r="D77"/>
      <c r="E77"/>
      <c r="F77"/>
      <c r="G77"/>
      <c r="H77"/>
      <c r="I77"/>
      <c r="J77" s="6"/>
      <c r="K77"/>
      <c r="L77"/>
    </row>
    <row r="78" spans="2:23" ht="21" customHeight="1">
      <c r="B78" s="44" t="s">
        <v>27</v>
      </c>
      <c r="C78" s="45" t="s">
        <v>17</v>
      </c>
      <c r="D78" s="46">
        <v>19</v>
      </c>
      <c r="E78" s="46"/>
      <c r="F78" s="46"/>
      <c r="G78"/>
      <c r="H78"/>
      <c r="I78"/>
      <c r="J78" s="44" t="s">
        <v>28</v>
      </c>
      <c r="K78" s="45" t="s">
        <v>17</v>
      </c>
      <c r="L78" s="46">
        <v>20</v>
      </c>
      <c r="M78" s="46"/>
      <c r="N78" s="46"/>
      <c r="S78" s="44" t="s">
        <v>29</v>
      </c>
      <c r="T78" s="45" t="s">
        <v>17</v>
      </c>
      <c r="U78" s="46"/>
      <c r="V78" s="46"/>
      <c r="W78" s="46"/>
    </row>
    <row r="79" spans="2:23" ht="21" customHeight="1">
      <c r="B79" s="44"/>
      <c r="C79" s="45" t="s">
        <v>23</v>
      </c>
      <c r="D79" s="46">
        <v>21</v>
      </c>
      <c r="E79" s="46"/>
      <c r="F79" s="46"/>
      <c r="G79"/>
      <c r="H79"/>
      <c r="I79"/>
      <c r="J79" s="44"/>
      <c r="K79" s="45" t="s">
        <v>23</v>
      </c>
      <c r="L79" s="46">
        <v>22</v>
      </c>
      <c r="M79" s="46"/>
      <c r="N79" s="46"/>
      <c r="S79" s="44"/>
      <c r="T79" s="45" t="s">
        <v>23</v>
      </c>
      <c r="U79" s="46"/>
      <c r="V79" s="46"/>
      <c r="W79" s="46"/>
    </row>
    <row r="80" spans="2:31" ht="12.75">
      <c r="B80" s="42"/>
      <c r="C80"/>
      <c r="D80" s="16"/>
      <c r="E80" s="16"/>
      <c r="F80" s="16"/>
      <c r="G80" s="16"/>
      <c r="H80" s="16"/>
      <c r="I80" s="16"/>
      <c r="J80" s="47"/>
      <c r="K80" s="16"/>
      <c r="L80" s="16"/>
      <c r="M80" s="16"/>
      <c r="N80" s="16"/>
      <c r="O80" s="16"/>
      <c r="P80" s="16"/>
      <c r="Q80" s="16"/>
      <c r="R80" s="16"/>
      <c r="S80" s="47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</row>
    <row r="81" spans="2:31" ht="12.75">
      <c r="B81" s="42"/>
      <c r="C81"/>
      <c r="D81" s="16"/>
      <c r="E81" s="16"/>
      <c r="F81" s="16"/>
      <c r="G81" s="16"/>
      <c r="H81" s="16"/>
      <c r="I81" s="16"/>
      <c r="J81" s="47"/>
      <c r="K81" s="16"/>
      <c r="L81" s="16"/>
      <c r="M81" s="16"/>
      <c r="N81" s="16"/>
      <c r="O81" s="16"/>
      <c r="P81" s="16"/>
      <c r="Q81" s="16"/>
      <c r="R81" s="16"/>
      <c r="S81" s="47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</row>
    <row r="82" spans="2:31" ht="12.75">
      <c r="B82" s="42"/>
      <c r="C82"/>
      <c r="D82" s="16"/>
      <c r="E82" s="16"/>
      <c r="F82" s="16"/>
      <c r="G82" s="16"/>
      <c r="H82" s="16"/>
      <c r="I82" s="16"/>
      <c r="J82" s="47"/>
      <c r="K82" s="16"/>
      <c r="L82" s="16"/>
      <c r="M82" s="16"/>
      <c r="N82" s="16"/>
      <c r="O82" s="16"/>
      <c r="P82" s="16"/>
      <c r="Q82" s="16"/>
      <c r="R82" s="16"/>
      <c r="S82" s="47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</row>
    <row r="83" spans="2:31" ht="1.5" customHeight="1">
      <c r="B83" s="42"/>
      <c r="C83"/>
      <c r="D83" s="16"/>
      <c r="E83" s="16"/>
      <c r="F83" s="16"/>
      <c r="G83" s="16"/>
      <c r="H83" s="16"/>
      <c r="I83" s="16"/>
      <c r="J83" s="47"/>
      <c r="K83" s="16"/>
      <c r="L83" s="16"/>
      <c r="M83" s="16"/>
      <c r="N83" s="16"/>
      <c r="O83" s="16"/>
      <c r="P83" s="16"/>
      <c r="Q83" s="16"/>
      <c r="R83" s="16"/>
      <c r="S83" s="47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</row>
    <row r="84" spans="2:12" ht="12.75">
      <c r="B84" s="42"/>
      <c r="C84"/>
      <c r="D84"/>
      <c r="E84"/>
      <c r="F84"/>
      <c r="G84"/>
      <c r="H84"/>
      <c r="I84"/>
      <c r="J84" s="6"/>
      <c r="K84"/>
      <c r="L84"/>
    </row>
    <row r="86" spans="2:29" ht="15.75" customHeight="1">
      <c r="B86" s="1" t="s">
        <v>9</v>
      </c>
      <c r="C86" s="20"/>
      <c r="D86" s="7" t="str">
        <f>AK2</f>
        <v>IV.Liga JM oblast</v>
      </c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S86" s="21" t="s">
        <v>10</v>
      </c>
      <c r="T86" s="22" t="s">
        <v>55</v>
      </c>
      <c r="U86" s="22"/>
      <c r="V86" s="22"/>
      <c r="W86" s="22"/>
      <c r="X86" s="22"/>
      <c r="Y86" s="22"/>
      <c r="Z86" s="22"/>
      <c r="AA86" s="22"/>
      <c r="AB86" s="22"/>
      <c r="AC86" s="22"/>
    </row>
    <row r="87" ht="15.75" customHeight="1"/>
    <row r="88" spans="1:29" ht="11.25" customHeight="1">
      <c r="A88">
        <v>7</v>
      </c>
      <c r="B88" s="26" t="s">
        <v>15</v>
      </c>
      <c r="C88" s="27" t="str">
        <f>AL20</f>
        <v>Brázda Radek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16"/>
      <c r="P88" s="28" t="s">
        <v>16</v>
      </c>
      <c r="Q88" s="29"/>
      <c r="R88" s="29"/>
      <c r="S88" s="30"/>
      <c r="T88" s="31" t="s">
        <v>17</v>
      </c>
      <c r="U88" s="31"/>
      <c r="V88" s="32"/>
      <c r="W88" s="32"/>
      <c r="Y88" s="28" t="s">
        <v>18</v>
      </c>
      <c r="Z88" s="29"/>
      <c r="AA88" s="33"/>
      <c r="AB88" s="33"/>
      <c r="AC88" s="33"/>
    </row>
    <row r="89" spans="2:29" ht="11.25" customHeight="1">
      <c r="B89" s="26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16"/>
      <c r="P89" s="16"/>
      <c r="Q89" s="16"/>
      <c r="R89" s="16"/>
      <c r="T89" s="31"/>
      <c r="U89" s="31"/>
      <c r="V89" s="32"/>
      <c r="W89" s="32"/>
      <c r="AA89" s="33"/>
      <c r="AB89" s="33"/>
      <c r="AC89" s="33"/>
    </row>
    <row r="90" spans="2:29" ht="11.25" customHeight="1">
      <c r="B90" s="38" t="s">
        <v>22</v>
      </c>
      <c r="C90" s="27" t="str">
        <f>AR20</f>
        <v>Míča Tomáš</v>
      </c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16"/>
      <c r="P90" s="16"/>
      <c r="Q90" s="16"/>
      <c r="R90" s="16"/>
      <c r="T90" s="39" t="s">
        <v>23</v>
      </c>
      <c r="U90" s="39"/>
      <c r="V90" s="40"/>
      <c r="W90" s="40"/>
      <c r="AA90" s="33"/>
      <c r="AB90" s="33"/>
      <c r="AC90" s="33"/>
    </row>
    <row r="91" spans="2:23" ht="11.25" customHeight="1">
      <c r="B91" s="38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16"/>
      <c r="P91" s="16"/>
      <c r="Q91" s="16"/>
      <c r="R91" s="16"/>
      <c r="T91" s="39"/>
      <c r="U91" s="39"/>
      <c r="V91" s="40"/>
      <c r="W91" s="40"/>
    </row>
    <row r="92" spans="2:12" ht="12.75">
      <c r="B92" s="42"/>
      <c r="C92"/>
      <c r="D92"/>
      <c r="E92"/>
      <c r="F92"/>
      <c r="G92"/>
      <c r="H92"/>
      <c r="I92"/>
      <c r="J92" s="6"/>
      <c r="K92"/>
      <c r="L92"/>
    </row>
    <row r="93" spans="2:23" ht="21" customHeight="1">
      <c r="B93" s="44" t="s">
        <v>27</v>
      </c>
      <c r="C93" s="45" t="s">
        <v>17</v>
      </c>
      <c r="D93" s="46">
        <v>19</v>
      </c>
      <c r="E93" s="46"/>
      <c r="F93" s="46"/>
      <c r="G93"/>
      <c r="H93"/>
      <c r="I93"/>
      <c r="J93" s="44" t="s">
        <v>28</v>
      </c>
      <c r="K93" s="45" t="s">
        <v>17</v>
      </c>
      <c r="L93" s="46">
        <v>21</v>
      </c>
      <c r="M93" s="46"/>
      <c r="N93" s="46"/>
      <c r="S93" s="44" t="s">
        <v>29</v>
      </c>
      <c r="T93" s="45" t="s">
        <v>17</v>
      </c>
      <c r="U93" s="46">
        <v>21</v>
      </c>
      <c r="V93" s="46"/>
      <c r="W93" s="46"/>
    </row>
    <row r="94" spans="2:23" ht="21" customHeight="1">
      <c r="B94" s="44"/>
      <c r="C94" s="45" t="s">
        <v>23</v>
      </c>
      <c r="D94" s="46">
        <v>21</v>
      </c>
      <c r="E94" s="46"/>
      <c r="F94" s="46"/>
      <c r="G94"/>
      <c r="H94"/>
      <c r="I94"/>
      <c r="J94" s="44"/>
      <c r="K94" s="45" t="s">
        <v>23</v>
      </c>
      <c r="L94" s="46">
        <v>9</v>
      </c>
      <c r="M94" s="46"/>
      <c r="N94" s="46"/>
      <c r="S94" s="44"/>
      <c r="T94" s="45" t="s">
        <v>23</v>
      </c>
      <c r="U94" s="46">
        <v>13</v>
      </c>
      <c r="V94" s="46"/>
      <c r="W94" s="46"/>
    </row>
    <row r="97" ht="3.75" customHeight="1"/>
    <row r="98" ht="12.75" hidden="1"/>
    <row r="99" ht="0.75" customHeight="1"/>
    <row r="101" spans="2:29" ht="12.75">
      <c r="B101" s="1" t="s">
        <v>9</v>
      </c>
      <c r="C101" s="20"/>
      <c r="D101" s="7" t="str">
        <f>AK2</f>
        <v>IV.Liga JM oblast</v>
      </c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S101" s="21" t="s">
        <v>10</v>
      </c>
      <c r="T101" s="22" t="s">
        <v>56</v>
      </c>
      <c r="U101" s="22"/>
      <c r="V101" s="22"/>
      <c r="W101" s="22"/>
      <c r="X101" s="22"/>
      <c r="Y101" s="22"/>
      <c r="Z101" s="22"/>
      <c r="AA101" s="22"/>
      <c r="AB101" s="22"/>
      <c r="AC101" s="22"/>
    </row>
    <row r="103" spans="1:29" ht="12.75">
      <c r="A103">
        <v>8</v>
      </c>
      <c r="B103" s="26" t="s">
        <v>15</v>
      </c>
      <c r="C103" s="27" t="str">
        <f>AL22</f>
        <v>Schmid Radek</v>
      </c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16"/>
      <c r="P103" s="28" t="s">
        <v>16</v>
      </c>
      <c r="Q103" s="29"/>
      <c r="R103" s="29"/>
      <c r="S103" s="30"/>
      <c r="T103" s="31" t="s">
        <v>17</v>
      </c>
      <c r="U103" s="31"/>
      <c r="V103" s="32"/>
      <c r="W103" s="32"/>
      <c r="Y103" s="28" t="s">
        <v>18</v>
      </c>
      <c r="Z103" s="29"/>
      <c r="AA103" s="33"/>
      <c r="AB103" s="33"/>
      <c r="AC103" s="33"/>
    </row>
    <row r="104" spans="2:29" ht="12.75">
      <c r="B104" s="26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16"/>
      <c r="P104" s="16"/>
      <c r="Q104" s="16"/>
      <c r="R104" s="16"/>
      <c r="T104" s="31"/>
      <c r="U104" s="31"/>
      <c r="V104" s="32"/>
      <c r="W104" s="32"/>
      <c r="AA104" s="33"/>
      <c r="AB104" s="33"/>
      <c r="AC104" s="33"/>
    </row>
    <row r="105" spans="2:29" ht="12.75">
      <c r="B105" s="38" t="s">
        <v>22</v>
      </c>
      <c r="C105" s="27" t="str">
        <f>AR22</f>
        <v>Rigl Zdeněk</v>
      </c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16"/>
      <c r="P105" s="16"/>
      <c r="Q105" s="16"/>
      <c r="R105" s="16"/>
      <c r="T105" s="39" t="s">
        <v>23</v>
      </c>
      <c r="U105" s="39"/>
      <c r="V105" s="40"/>
      <c r="W105" s="40"/>
      <c r="AA105" s="33"/>
      <c r="AB105" s="33"/>
      <c r="AC105" s="33"/>
    </row>
    <row r="106" spans="2:23" ht="12.75">
      <c r="B106" s="38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16"/>
      <c r="P106" s="16"/>
      <c r="Q106" s="16"/>
      <c r="R106" s="16"/>
      <c r="T106" s="39"/>
      <c r="U106" s="39"/>
      <c r="V106" s="40"/>
      <c r="W106" s="40"/>
    </row>
    <row r="107" spans="2:12" ht="12.75">
      <c r="B107" s="42"/>
      <c r="C107"/>
      <c r="D107"/>
      <c r="E107"/>
      <c r="F107"/>
      <c r="G107"/>
      <c r="H107"/>
      <c r="I107"/>
      <c r="J107" s="6"/>
      <c r="K107"/>
      <c r="L107"/>
    </row>
    <row r="108" spans="2:23" ht="21" customHeight="1">
      <c r="B108" s="44" t="s">
        <v>27</v>
      </c>
      <c r="C108" s="45" t="s">
        <v>17</v>
      </c>
      <c r="D108" s="46">
        <v>13</v>
      </c>
      <c r="E108" s="46"/>
      <c r="F108" s="46"/>
      <c r="G108"/>
      <c r="H108"/>
      <c r="I108"/>
      <c r="J108" s="44" t="s">
        <v>28</v>
      </c>
      <c r="K108" s="45" t="s">
        <v>17</v>
      </c>
      <c r="L108" s="46">
        <v>18</v>
      </c>
      <c r="M108" s="46"/>
      <c r="N108" s="46"/>
      <c r="S108" s="44" t="s">
        <v>29</v>
      </c>
      <c r="T108" s="45" t="s">
        <v>17</v>
      </c>
      <c r="U108" s="46"/>
      <c r="V108" s="46"/>
      <c r="W108" s="46"/>
    </row>
    <row r="109" spans="2:23" ht="21" customHeight="1">
      <c r="B109" s="44"/>
      <c r="C109" s="45" t="s">
        <v>23</v>
      </c>
      <c r="D109" s="46">
        <v>21</v>
      </c>
      <c r="E109" s="46"/>
      <c r="F109" s="46"/>
      <c r="G109"/>
      <c r="H109"/>
      <c r="I109"/>
      <c r="J109" s="44"/>
      <c r="K109" s="45" t="s">
        <v>23</v>
      </c>
      <c r="L109" s="46">
        <v>21</v>
      </c>
      <c r="M109" s="46"/>
      <c r="N109" s="46"/>
      <c r="S109" s="44"/>
      <c r="T109" s="45" t="s">
        <v>23</v>
      </c>
      <c r="U109" s="46"/>
      <c r="V109" s="46"/>
      <c r="W109" s="46"/>
    </row>
    <row r="110" ht="384" customHeight="1"/>
    <row r="111" spans="50:68" ht="38.25" customHeight="1">
      <c r="AX111" s="58" t="s">
        <v>57</v>
      </c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L111" s="58"/>
      <c r="BM111" s="58"/>
      <c r="BN111" s="58"/>
      <c r="BO111" s="58"/>
      <c r="BP111" s="58"/>
    </row>
    <row r="112" spans="50:68" ht="28.5" customHeight="1">
      <c r="AX112" s="59" t="s">
        <v>58</v>
      </c>
      <c r="AY112" s="60"/>
      <c r="AZ112" s="61" t="str">
        <f>AK2</f>
        <v>IV.Liga JM oblast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</row>
    <row r="113" spans="50:68" ht="28.5" customHeight="1">
      <c r="AX113" s="62" t="s">
        <v>59</v>
      </c>
      <c r="AY113" s="63"/>
      <c r="AZ113" s="64" t="str">
        <f>AL5</f>
        <v>BC66 Ivančice</v>
      </c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5" t="s">
        <v>60</v>
      </c>
      <c r="BN113" s="65"/>
      <c r="BO113" s="66"/>
      <c r="BP113" s="67">
        <f>T1</f>
        <v>44660</v>
      </c>
    </row>
    <row r="114" spans="50:68" ht="28.5" customHeight="1">
      <c r="AX114" s="62" t="s">
        <v>61</v>
      </c>
      <c r="AY114" s="68"/>
      <c r="AZ114" s="69" t="str">
        <f>AM6</f>
        <v>SK Kuklenská „B“</v>
      </c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  <c r="BL114" s="69"/>
      <c r="BM114" s="70" t="s">
        <v>62</v>
      </c>
      <c r="BN114" s="70"/>
      <c r="BO114" s="71"/>
      <c r="BP114" s="67" t="str">
        <f>T2</f>
        <v>X-Arena Brno</v>
      </c>
    </row>
    <row r="115" spans="50:68" ht="28.5" customHeight="1">
      <c r="AX115" s="72" t="s">
        <v>63</v>
      </c>
      <c r="AY115" s="73"/>
      <c r="AZ115" s="74" t="str">
        <f>C1</f>
        <v>Patricie Sejková</v>
      </c>
      <c r="BA115" s="74"/>
      <c r="BB115" s="74"/>
      <c r="BC115" s="74"/>
      <c r="BD115" s="74"/>
      <c r="BE115" s="74"/>
      <c r="BF115" s="74"/>
      <c r="BG115" s="74"/>
      <c r="BH115" s="74"/>
      <c r="BI115" s="74"/>
      <c r="BJ115" s="74"/>
      <c r="BK115" s="74"/>
      <c r="BL115" s="74"/>
      <c r="BM115" s="75"/>
      <c r="BN115" s="76"/>
      <c r="BO115" s="77"/>
      <c r="BP115" s="78" t="str">
        <f>C2</f>
        <v>utkání o III. místo</v>
      </c>
    </row>
    <row r="116" spans="50:68" ht="12.75">
      <c r="AX116" s="79"/>
      <c r="AY116" s="80" t="s">
        <v>64</v>
      </c>
      <c r="AZ116" s="80" t="s">
        <v>65</v>
      </c>
      <c r="BA116" s="81" t="s">
        <v>66</v>
      </c>
      <c r="BB116" s="81"/>
      <c r="BC116" s="81"/>
      <c r="BD116" s="81"/>
      <c r="BE116" s="81"/>
      <c r="BF116" s="81"/>
      <c r="BG116" s="81"/>
      <c r="BH116" s="81"/>
      <c r="BI116" s="81"/>
      <c r="BJ116" s="82" t="s">
        <v>67</v>
      </c>
      <c r="BK116" s="82"/>
      <c r="BL116" s="82" t="s">
        <v>68</v>
      </c>
      <c r="BM116" s="82"/>
      <c r="BN116" s="82" t="s">
        <v>69</v>
      </c>
      <c r="BO116" s="82"/>
      <c r="BP116" s="83" t="s">
        <v>70</v>
      </c>
    </row>
    <row r="117" spans="50:68" ht="12.75">
      <c r="AX117" s="84"/>
      <c r="AY117" s="85"/>
      <c r="AZ117" s="86"/>
      <c r="BA117" s="87">
        <v>1</v>
      </c>
      <c r="BB117" s="87"/>
      <c r="BC117" s="87"/>
      <c r="BD117" s="87">
        <v>2</v>
      </c>
      <c r="BE117" s="87"/>
      <c r="BF117" s="87"/>
      <c r="BG117" s="87">
        <v>3</v>
      </c>
      <c r="BH117" s="87"/>
      <c r="BI117" s="87"/>
      <c r="BJ117" s="88"/>
      <c r="BK117" s="89"/>
      <c r="BL117" s="88"/>
      <c r="BM117" s="89"/>
      <c r="BN117" s="88"/>
      <c r="BO117" s="89"/>
      <c r="BP117" s="90"/>
    </row>
    <row r="118" spans="50:68" ht="12.75">
      <c r="AX118" s="91" t="s">
        <v>71</v>
      </c>
      <c r="AY118" s="92" t="str">
        <f>C103</f>
        <v>Schmid Radek</v>
      </c>
      <c r="AZ118" s="93" t="str">
        <f>C105</f>
        <v>Rigl Zdeněk</v>
      </c>
      <c r="BA118" s="94">
        <f>D108</f>
        <v>13</v>
      </c>
      <c r="BB118" s="95" t="s">
        <v>72</v>
      </c>
      <c r="BC118" s="96">
        <f>D109</f>
        <v>21</v>
      </c>
      <c r="BD118" s="94">
        <f>L108</f>
        <v>18</v>
      </c>
      <c r="BE118" s="95" t="s">
        <v>72</v>
      </c>
      <c r="BF118" s="96">
        <f>L109</f>
        <v>21</v>
      </c>
      <c r="BG118" s="94">
        <f>U108</f>
        <v>0</v>
      </c>
      <c r="BH118" s="95" t="s">
        <v>72</v>
      </c>
      <c r="BI118" s="96">
        <f>U109</f>
        <v>0</v>
      </c>
      <c r="BJ118" s="97">
        <f>BA118+BD118+BG118</f>
        <v>31</v>
      </c>
      <c r="BK118" s="98">
        <f>BC118+BF118+BI118</f>
        <v>42</v>
      </c>
      <c r="BL118" s="99">
        <f>IF(BA118&gt;BC118,1,0)+IF(BD118&gt;BF118,1,0)+IF(BG118&gt;BI118,1,0)</f>
        <v>0</v>
      </c>
      <c r="BM118" s="94">
        <f>IF(BA118&lt;BC118,1,0)+IF(BD118&lt;BF118,1,0)+IF(BG118&lt;BI118,1,0)</f>
        <v>2</v>
      </c>
      <c r="BN118" s="100">
        <f>IF(BL118=2,1,0)</f>
        <v>0</v>
      </c>
      <c r="BO118" s="96">
        <f>IF(BM118=2,1,0)</f>
        <v>1</v>
      </c>
      <c r="BP118" s="101"/>
    </row>
    <row r="119" spans="50:68" ht="25.5" customHeight="1">
      <c r="AX119" s="91" t="s">
        <v>73</v>
      </c>
      <c r="AY119" s="92" t="str">
        <f>C88</f>
        <v>Brázda Radek</v>
      </c>
      <c r="AZ119" s="92" t="str">
        <f>C90</f>
        <v>Míča Tomáš</v>
      </c>
      <c r="BA119" s="94">
        <f>D93</f>
        <v>19</v>
      </c>
      <c r="BB119" s="94" t="s">
        <v>72</v>
      </c>
      <c r="BC119" s="96">
        <f>D94</f>
        <v>21</v>
      </c>
      <c r="BD119" s="94">
        <f>L93</f>
        <v>21</v>
      </c>
      <c r="BE119" s="94" t="s">
        <v>72</v>
      </c>
      <c r="BF119" s="96">
        <f>L94</f>
        <v>9</v>
      </c>
      <c r="BG119" s="94">
        <f>U93</f>
        <v>21</v>
      </c>
      <c r="BH119" s="94" t="s">
        <v>72</v>
      </c>
      <c r="BI119" s="96">
        <f>U94</f>
        <v>13</v>
      </c>
      <c r="BJ119" s="97">
        <f>BA119+BD119+BG119</f>
        <v>61</v>
      </c>
      <c r="BK119" s="98">
        <f>BC119+BF119+BI119</f>
        <v>43</v>
      </c>
      <c r="BL119" s="99">
        <f>IF(BA119&gt;BC119,1,0)+IF(BD119&gt;BF119,1,0)+IF(BG119&gt;BI119,1,0)</f>
        <v>2</v>
      </c>
      <c r="BM119" s="94">
        <f>IF(BA119&lt;BC119,1,0)+IF(BD119&lt;BF119,1,0)+IF(BG119&lt;BI119,1,0)</f>
        <v>1</v>
      </c>
      <c r="BN119" s="102">
        <f>IF(BL119=2,1,0)</f>
        <v>1</v>
      </c>
      <c r="BO119" s="96">
        <f>IF(BM119=2,1,0)</f>
        <v>0</v>
      </c>
      <c r="BP119" s="101"/>
    </row>
    <row r="120" spans="50:68" ht="12.75">
      <c r="AX120" s="91" t="s">
        <v>74</v>
      </c>
      <c r="AY120" s="92" t="str">
        <f>C73</f>
        <v>Kalousek Aleš</v>
      </c>
      <c r="AZ120" s="92" t="str">
        <f>C75</f>
        <v>Jiřička Michal</v>
      </c>
      <c r="BA120" s="94">
        <f>D78</f>
        <v>19</v>
      </c>
      <c r="BB120" s="94" t="s">
        <v>72</v>
      </c>
      <c r="BC120" s="96">
        <f>D79</f>
        <v>21</v>
      </c>
      <c r="BD120" s="94">
        <f>L78</f>
        <v>20</v>
      </c>
      <c r="BE120" s="94" t="s">
        <v>72</v>
      </c>
      <c r="BF120" s="96">
        <f>L79</f>
        <v>22</v>
      </c>
      <c r="BG120" s="94">
        <f>U78</f>
        <v>0</v>
      </c>
      <c r="BH120" s="94" t="s">
        <v>72</v>
      </c>
      <c r="BI120" s="96">
        <f>U79</f>
        <v>0</v>
      </c>
      <c r="BJ120" s="97">
        <f>BA120+BD120+BG120</f>
        <v>39</v>
      </c>
      <c r="BK120" s="98">
        <f>BC120+BF120+BI120</f>
        <v>43</v>
      </c>
      <c r="BL120" s="99">
        <f>IF(BA120&gt;BC120,1,0)+IF(BD120&gt;BF120,1,0)+IF(BG120&gt;BI120,1,0)</f>
        <v>0</v>
      </c>
      <c r="BM120" s="94">
        <f>IF(BA120&lt;BC120,1,0)+IF(BD120&lt;BF120,1,0)+IF(BG120&lt;BI120,1,0)</f>
        <v>2</v>
      </c>
      <c r="BN120" s="102">
        <f>IF(BL120=2,1,0)</f>
        <v>0</v>
      </c>
      <c r="BO120" s="96">
        <f>IF(BM120=2,1,0)</f>
        <v>1</v>
      </c>
      <c r="BP120" s="101"/>
    </row>
    <row r="121" spans="50:68" ht="12.75">
      <c r="AX121" s="91" t="s">
        <v>75</v>
      </c>
      <c r="AY121" s="92" t="str">
        <f>C60</f>
        <v>Klapalová Adéla</v>
      </c>
      <c r="AZ121" s="92" t="str">
        <f>C62</f>
        <v>Mendreková Dominika</v>
      </c>
      <c r="BA121" s="94">
        <f>D65</f>
        <v>21</v>
      </c>
      <c r="BB121" s="94" t="s">
        <v>72</v>
      </c>
      <c r="BC121" s="96">
        <f>D66</f>
        <v>9</v>
      </c>
      <c r="BD121" s="94">
        <f>L65</f>
        <v>21</v>
      </c>
      <c r="BE121" s="94" t="s">
        <v>72</v>
      </c>
      <c r="BF121" s="96">
        <f>L66</f>
        <v>12</v>
      </c>
      <c r="BG121" s="94">
        <f>U65</f>
        <v>0</v>
      </c>
      <c r="BH121" s="94" t="s">
        <v>72</v>
      </c>
      <c r="BI121" s="96">
        <f>U66</f>
        <v>0</v>
      </c>
      <c r="BJ121" s="97">
        <f>BA121+BD121+BG121</f>
        <v>42</v>
      </c>
      <c r="BK121" s="98">
        <f>BC121+BF121+BI121</f>
        <v>21</v>
      </c>
      <c r="BL121" s="99">
        <f>IF(BA121&gt;BC121,1,0)+IF(BD121&gt;BF121,1,0)+IF(BG121&gt;BI121,1,0)</f>
        <v>2</v>
      </c>
      <c r="BM121" s="94">
        <f>IF(BA121&lt;BC121,1,0)+IF(BD121&lt;BF121,1,0)+IF(BG121&lt;BI121,1,0)</f>
        <v>0</v>
      </c>
      <c r="BN121" s="102">
        <f>IF(BL121=2,1,0)</f>
        <v>1</v>
      </c>
      <c r="BO121" s="96">
        <f>IF(BM121=2,1,0)</f>
        <v>0</v>
      </c>
      <c r="BP121" s="101"/>
    </row>
    <row r="122" spans="50:68" ht="12.75">
      <c r="AX122" s="91" t="s">
        <v>76</v>
      </c>
      <c r="AY122" s="103" t="str">
        <f>C48</f>
        <v>Kalousek Aleš – Schmid Radek</v>
      </c>
      <c r="AZ122" s="103" t="str">
        <f>C50</f>
        <v>Nijin Jolly – Smažil Ondřej</v>
      </c>
      <c r="BA122" s="94">
        <f>D53</f>
        <v>24</v>
      </c>
      <c r="BB122" s="94" t="s">
        <v>72</v>
      </c>
      <c r="BC122" s="96">
        <f>D54</f>
        <v>22</v>
      </c>
      <c r="BD122" s="94">
        <f>L53</f>
        <v>24</v>
      </c>
      <c r="BE122" s="94" t="s">
        <v>72</v>
      </c>
      <c r="BF122" s="96">
        <f>L54</f>
        <v>22</v>
      </c>
      <c r="BG122" s="94">
        <f>U53</f>
        <v>0</v>
      </c>
      <c r="BH122" s="94" t="s">
        <v>72</v>
      </c>
      <c r="BI122" s="96">
        <f>U54</f>
        <v>0</v>
      </c>
      <c r="BJ122" s="97">
        <f>BA122+BD122+BG122</f>
        <v>48</v>
      </c>
      <c r="BK122" s="98">
        <f>BC122+BF122+BI122</f>
        <v>44</v>
      </c>
      <c r="BL122" s="99">
        <f>IF(BA122&gt;BC122,1,0)+IF(BD122&gt;BF122,1,0)+IF(BG122&gt;BI122,1,0)</f>
        <v>2</v>
      </c>
      <c r="BM122" s="94">
        <f>IF(BA122&lt;BC122,1,0)+IF(BD122&lt;BF122,1,0)+IF(BG122&lt;BI122,1,0)</f>
        <v>0</v>
      </c>
      <c r="BN122" s="102">
        <f>IF(BL122=2,1,0)</f>
        <v>1</v>
      </c>
      <c r="BO122" s="96">
        <f>IF(BM122=2,1,0)</f>
        <v>0</v>
      </c>
      <c r="BP122" s="101"/>
    </row>
    <row r="123" spans="50:68" ht="12.75">
      <c r="AX123" s="91" t="s">
        <v>77</v>
      </c>
      <c r="AY123" s="103" t="str">
        <f>C33</f>
        <v>Kalousek Petr – Procházka Lukáš</v>
      </c>
      <c r="AZ123" s="103" t="str">
        <f>C35</f>
        <v>Rigl Zdeněk – Farda Tomáš</v>
      </c>
      <c r="BA123" s="94">
        <f>D38</f>
        <v>0</v>
      </c>
      <c r="BB123" s="94" t="s">
        <v>72</v>
      </c>
      <c r="BC123" s="96">
        <f>D39</f>
        <v>21</v>
      </c>
      <c r="BD123" s="94">
        <f>L38</f>
        <v>0</v>
      </c>
      <c r="BE123" s="94" t="s">
        <v>72</v>
      </c>
      <c r="BF123" s="96">
        <f>L39</f>
        <v>21</v>
      </c>
      <c r="BG123" s="94">
        <f>U38</f>
        <v>0</v>
      </c>
      <c r="BH123" s="94" t="s">
        <v>72</v>
      </c>
      <c r="BI123" s="96">
        <f>U39</f>
        <v>0</v>
      </c>
      <c r="BJ123" s="97">
        <f>BA123+BD123+BG123</f>
        <v>0</v>
      </c>
      <c r="BK123" s="98">
        <f>BC123+BF123+BI123</f>
        <v>42</v>
      </c>
      <c r="BL123" s="99">
        <f>IF(BA123&gt;BC123,1,0)+IF(BD123&gt;BF123,1,0)+IF(BG123&gt;BI123,1,0)</f>
        <v>0</v>
      </c>
      <c r="BM123" s="94">
        <f>IF(BA123&lt;BC123,1,0)+IF(BD123&lt;BF123,1,0)+IF(BG123&lt;BI123,1,0)</f>
        <v>2</v>
      </c>
      <c r="BN123" s="102">
        <f>IF(BL123=2,1,0)</f>
        <v>0</v>
      </c>
      <c r="BO123" s="96">
        <f>IF(BM123=2,1,0)</f>
        <v>1</v>
      </c>
      <c r="BP123" s="101"/>
    </row>
    <row r="124" spans="50:68" ht="12.75">
      <c r="AX124" s="91" t="s">
        <v>78</v>
      </c>
      <c r="AY124" s="103" t="str">
        <f>C21</f>
        <v>Klapalová Adéla – Brázdová Klára</v>
      </c>
      <c r="AZ124" s="103" t="str">
        <f>C23</f>
        <v>Mendreková Dominika – Huječková Pavlína</v>
      </c>
      <c r="BA124" s="94">
        <f>D26</f>
        <v>21</v>
      </c>
      <c r="BB124" s="94" t="s">
        <v>72</v>
      </c>
      <c r="BC124" s="96">
        <f>D27</f>
        <v>9</v>
      </c>
      <c r="BD124" s="94">
        <f>L26</f>
        <v>18</v>
      </c>
      <c r="BE124" s="94" t="s">
        <v>72</v>
      </c>
      <c r="BF124" s="96">
        <f>L27</f>
        <v>21</v>
      </c>
      <c r="BG124" s="94">
        <f>U26</f>
        <v>17</v>
      </c>
      <c r="BH124" s="94" t="s">
        <v>72</v>
      </c>
      <c r="BI124" s="96">
        <f>U27</f>
        <v>21</v>
      </c>
      <c r="BJ124" s="97">
        <f>BA124+BD124+BG124</f>
        <v>56</v>
      </c>
      <c r="BK124" s="98">
        <f>BC124+BF124+BI124</f>
        <v>51</v>
      </c>
      <c r="BL124" s="99">
        <f>IF(BA124&gt;BC124,1,0)+IF(BD124&gt;BF124,1,0)+IF(BG124&gt;BI124,1,0)</f>
        <v>1</v>
      </c>
      <c r="BM124" s="94">
        <f>IF(BA124&lt;BC124,1,0)+IF(BD124&lt;BF124,1,0)+IF(BG124&lt;BI124,1,0)</f>
        <v>2</v>
      </c>
      <c r="BN124" s="102">
        <f>IF(BL124=2,1,0)</f>
        <v>0</v>
      </c>
      <c r="BO124" s="96">
        <f>IF(BM124=2,1,0)</f>
        <v>1</v>
      </c>
      <c r="BP124" s="101"/>
    </row>
    <row r="125" spans="50:68" ht="12.75">
      <c r="AX125" s="104" t="s">
        <v>79</v>
      </c>
      <c r="AY125" s="105" t="str">
        <f>C7</f>
        <v>Brázda Radek – Brázdová Klára</v>
      </c>
      <c r="AZ125" s="105" t="str">
        <f>C9</f>
        <v>Ostrý Lukáš – Ondráčková Nela</v>
      </c>
      <c r="BA125" s="106">
        <f>D12</f>
        <v>25</v>
      </c>
      <c r="BB125" s="107" t="s">
        <v>72</v>
      </c>
      <c r="BC125" s="108">
        <f>D13</f>
        <v>23</v>
      </c>
      <c r="BD125" s="106">
        <f>L12</f>
        <v>21</v>
      </c>
      <c r="BE125" s="107" t="s">
        <v>72</v>
      </c>
      <c r="BF125" s="108">
        <f>L13</f>
        <v>19</v>
      </c>
      <c r="BG125" s="106">
        <f>U12</f>
        <v>0</v>
      </c>
      <c r="BH125" s="107" t="s">
        <v>72</v>
      </c>
      <c r="BI125" s="108">
        <f>U13</f>
        <v>0</v>
      </c>
      <c r="BJ125" s="97">
        <f>BA125+BD125+BG125</f>
        <v>46</v>
      </c>
      <c r="BK125" s="98">
        <f>BC125+BF125+BI125</f>
        <v>42</v>
      </c>
      <c r="BL125" s="99">
        <f>IF(BA125&gt;BC125,1,0)+IF(BD125&gt;BF125,1,0)+IF(BG125&gt;BI125,1,0)</f>
        <v>2</v>
      </c>
      <c r="BM125" s="94">
        <f>IF(BA125&lt;BC125,1,0)+IF(BD125&lt;BF125,1,0)+IF(BG125&lt;BI125,1,0)</f>
        <v>0</v>
      </c>
      <c r="BN125" s="109">
        <f>IF(BL125=2,1,0)</f>
        <v>1</v>
      </c>
      <c r="BO125" s="96">
        <f>IF(BM125=2,1,0)</f>
        <v>0</v>
      </c>
      <c r="BP125" s="110"/>
    </row>
    <row r="126" spans="50:68" ht="12.75">
      <c r="AX126" s="111" t="s">
        <v>80</v>
      </c>
      <c r="AY126" s="112" t="str">
        <f>IF(BN126&gt;BO126,AZ113,IF(BO126&gt;BN126,AZ114,"remíza"))</f>
        <v>remíza</v>
      </c>
      <c r="AZ126" s="112"/>
      <c r="BA126" s="112"/>
      <c r="BB126" s="112"/>
      <c r="BC126" s="112"/>
      <c r="BD126" s="112"/>
      <c r="BE126" s="112"/>
      <c r="BF126" s="112"/>
      <c r="BG126" s="112"/>
      <c r="BH126" s="112"/>
      <c r="BI126" s="112"/>
      <c r="BJ126" s="113">
        <f>SUM(BJ118:BJ125)</f>
        <v>323</v>
      </c>
      <c r="BK126" s="114">
        <f>SUM(BK118:BK125)</f>
        <v>328</v>
      </c>
      <c r="BL126" s="113">
        <f>SUM(BL118:BL125)</f>
        <v>9</v>
      </c>
      <c r="BM126" s="115">
        <f>SUM(BM118:BM125)</f>
        <v>9</v>
      </c>
      <c r="BN126" s="113">
        <f>SUM(BN118:BN125)</f>
        <v>4</v>
      </c>
      <c r="BO126" s="114">
        <f>SUM(BO118:BO125)</f>
        <v>4</v>
      </c>
      <c r="BP126" s="116"/>
    </row>
    <row r="127" spans="50:68" ht="10.5" customHeight="1">
      <c r="AX127" s="117" t="s">
        <v>81</v>
      </c>
      <c r="AY127" s="118"/>
      <c r="AZ127" s="118"/>
      <c r="BA127" s="119"/>
      <c r="BB127" s="119"/>
      <c r="BC127" s="119"/>
      <c r="BD127" s="119"/>
      <c r="BE127" s="119"/>
      <c r="BF127" s="119"/>
      <c r="BG127" s="119"/>
      <c r="BH127" s="119"/>
      <c r="BI127" s="119"/>
      <c r="BJ127" s="119"/>
      <c r="BK127" s="119"/>
      <c r="BL127" s="119"/>
      <c r="BM127" s="119"/>
      <c r="BN127" s="119"/>
      <c r="BO127" s="119"/>
      <c r="BP127" s="120" t="s">
        <v>82</v>
      </c>
    </row>
    <row r="128" spans="50:68" ht="23.25" customHeight="1">
      <c r="AX128" s="121" t="s">
        <v>83</v>
      </c>
      <c r="AY128" s="118"/>
      <c r="AZ128" s="118"/>
      <c r="BA128" s="118"/>
      <c r="BB128" s="118"/>
      <c r="BC128" s="118"/>
      <c r="BD128" s="118"/>
      <c r="BE128" s="118"/>
      <c r="BF128" s="118"/>
      <c r="BG128" s="118"/>
      <c r="BH128" s="118"/>
      <c r="BI128" s="118"/>
      <c r="BJ128" s="118"/>
      <c r="BK128" s="118"/>
      <c r="BL128" s="118"/>
      <c r="BM128" s="118"/>
      <c r="BN128" s="118"/>
      <c r="BO128" s="118"/>
      <c r="BP128" s="118"/>
    </row>
    <row r="129" spans="50:68" ht="9.75" customHeight="1">
      <c r="AX129" s="118"/>
      <c r="AY129" s="118"/>
      <c r="AZ129" s="118"/>
      <c r="BA129" s="118"/>
      <c r="BB129" s="118"/>
      <c r="BC129" s="118"/>
      <c r="BD129" s="118"/>
      <c r="BE129" s="118"/>
      <c r="BF129" s="118"/>
      <c r="BG129" s="118"/>
      <c r="BH129" s="118"/>
      <c r="BI129" s="118"/>
      <c r="BJ129" s="118"/>
      <c r="BK129" s="118"/>
      <c r="BL129" s="118"/>
      <c r="BM129" s="118"/>
      <c r="BN129" s="118"/>
      <c r="BO129" s="118"/>
      <c r="BP129" s="118"/>
    </row>
    <row r="130" spans="50:68" ht="24" customHeight="1">
      <c r="AX130" s="122" t="s">
        <v>84</v>
      </c>
      <c r="AY130" s="118" t="s">
        <v>85</v>
      </c>
      <c r="AZ130" s="118"/>
      <c r="BA130" s="118"/>
      <c r="BB130" s="118"/>
      <c r="BC130" s="118"/>
      <c r="BD130" s="118"/>
      <c r="BE130" s="118"/>
      <c r="BF130" s="118"/>
      <c r="BG130" s="118"/>
      <c r="BH130" s="118"/>
      <c r="BI130" s="118"/>
      <c r="BJ130" s="118"/>
      <c r="BK130" s="118"/>
      <c r="BL130" s="118"/>
      <c r="BM130" s="118"/>
      <c r="BN130" s="118"/>
      <c r="BO130" s="118"/>
      <c r="BP130" s="118"/>
    </row>
    <row r="131" spans="50:68" ht="18.75" customHeight="1">
      <c r="AX131" s="123"/>
      <c r="AY131" s="118" t="s">
        <v>86</v>
      </c>
      <c r="AZ131" s="118"/>
      <c r="BA131" s="124">
        <v>22</v>
      </c>
      <c r="BB131" s="118"/>
      <c r="BC131" s="118"/>
      <c r="BD131" s="118"/>
      <c r="BE131" s="118"/>
      <c r="BF131" s="118"/>
      <c r="BG131" s="118"/>
      <c r="BH131" s="118"/>
      <c r="BI131" s="118"/>
      <c r="BJ131" s="118"/>
      <c r="BK131" s="118"/>
      <c r="BL131" s="118"/>
      <c r="BM131" s="118"/>
      <c r="BN131" s="118"/>
      <c r="BO131" s="118"/>
      <c r="BP131" s="118"/>
    </row>
    <row r="132" spans="50:68" ht="18.75" customHeight="1">
      <c r="AX132" s="123"/>
      <c r="AY132" s="118" t="s">
        <v>87</v>
      </c>
      <c r="AZ132" s="118"/>
      <c r="BA132" s="124">
        <v>20</v>
      </c>
      <c r="BB132" s="118"/>
      <c r="BC132" s="118"/>
      <c r="BD132" s="118"/>
      <c r="BE132" s="118"/>
      <c r="BF132" s="118"/>
      <c r="BG132" s="118"/>
      <c r="BH132" s="118"/>
      <c r="BI132" s="118"/>
      <c r="BJ132" s="118"/>
      <c r="BK132" s="118"/>
      <c r="BL132" s="118"/>
      <c r="BM132" s="118"/>
      <c r="BN132" s="118"/>
      <c r="BO132" s="118"/>
      <c r="BP132" s="118"/>
    </row>
    <row r="133" spans="50:68" ht="18.75" customHeight="1">
      <c r="AX133" s="118"/>
      <c r="AY133" s="118" t="s">
        <v>88</v>
      </c>
      <c r="AZ133" s="125" t="s">
        <v>12</v>
      </c>
      <c r="BA133" s="118"/>
      <c r="BB133" s="118"/>
      <c r="BC133" s="118"/>
      <c r="BD133" s="118"/>
      <c r="BE133" s="118"/>
      <c r="BF133" s="118"/>
      <c r="BG133" s="118"/>
      <c r="BH133" s="118"/>
      <c r="BI133" s="118"/>
      <c r="BJ133" s="118"/>
      <c r="BK133" s="118"/>
      <c r="BL133" s="118"/>
      <c r="BM133" s="118"/>
      <c r="BN133" s="118"/>
      <c r="BO133" s="118"/>
      <c r="BP133" s="118"/>
    </row>
    <row r="134" spans="50:68" ht="19.5" customHeight="1">
      <c r="AX134" s="126" t="s">
        <v>89</v>
      </c>
      <c r="AY134" s="118"/>
      <c r="AZ134" s="127"/>
      <c r="BA134" s="126" t="s">
        <v>90</v>
      </c>
      <c r="BB134" s="126"/>
      <c r="BC134" s="126"/>
      <c r="BD134" s="127"/>
      <c r="BE134" s="127"/>
      <c r="BF134" s="127"/>
      <c r="BG134" s="127"/>
      <c r="BH134" s="127"/>
      <c r="BI134" s="127"/>
      <c r="BJ134" s="127"/>
      <c r="BK134" s="127"/>
      <c r="BL134" s="127"/>
      <c r="BM134" s="127"/>
      <c r="BN134" s="127"/>
      <c r="BO134" s="127"/>
      <c r="BP134" s="127"/>
    </row>
    <row r="135" spans="50:68" ht="12.75">
      <c r="AX135" s="128"/>
      <c r="AY135" s="129"/>
      <c r="AZ135" s="130"/>
      <c r="BA135" s="130"/>
      <c r="BB135" s="130"/>
      <c r="BC135" s="130"/>
      <c r="BD135" s="130"/>
      <c r="BE135" s="130"/>
      <c r="BF135" s="130"/>
      <c r="BG135" s="130"/>
      <c r="BH135" s="130"/>
      <c r="BI135" s="130"/>
      <c r="BJ135" s="130"/>
      <c r="BK135" s="130"/>
      <c r="BL135" s="130"/>
      <c r="BM135" s="130"/>
      <c r="BN135" s="130"/>
      <c r="BO135" s="130"/>
      <c r="BP135" s="130"/>
    </row>
  </sheetData>
  <sheetProtection selectLockedCells="1" selectUnlockedCells="1"/>
  <mergeCells count="195">
    <mergeCell ref="C1:R1"/>
    <mergeCell ref="T1:AH1"/>
    <mergeCell ref="C2:R2"/>
    <mergeCell ref="T2:AH2"/>
    <mergeCell ref="D5:O5"/>
    <mergeCell ref="T5:AC5"/>
    <mergeCell ref="B7:B8"/>
    <mergeCell ref="C7:N8"/>
    <mergeCell ref="T7:U8"/>
    <mergeCell ref="V7:W8"/>
    <mergeCell ref="AA7:AC9"/>
    <mergeCell ref="AL8:AO9"/>
    <mergeCell ref="AR8:AU9"/>
    <mergeCell ref="B9:B10"/>
    <mergeCell ref="C9:N10"/>
    <mergeCell ref="T9:U10"/>
    <mergeCell ref="V9:W10"/>
    <mergeCell ref="AL10:AO11"/>
    <mergeCell ref="AR10:AU11"/>
    <mergeCell ref="B12:B13"/>
    <mergeCell ref="D12:F12"/>
    <mergeCell ref="J12:J13"/>
    <mergeCell ref="L12:N12"/>
    <mergeCell ref="S12:S13"/>
    <mergeCell ref="U12:W12"/>
    <mergeCell ref="AL12:AO13"/>
    <mergeCell ref="AR12:AU13"/>
    <mergeCell ref="D13:F13"/>
    <mergeCell ref="L13:N13"/>
    <mergeCell ref="U13:W13"/>
    <mergeCell ref="AL14:AO15"/>
    <mergeCell ref="AR14:AU15"/>
    <mergeCell ref="AL16:AO17"/>
    <mergeCell ref="AR16:AU17"/>
    <mergeCell ref="D17:O17"/>
    <mergeCell ref="T17:AC17"/>
    <mergeCell ref="AL18:AO19"/>
    <mergeCell ref="AR18:AU19"/>
    <mergeCell ref="AL20:AO21"/>
    <mergeCell ref="AR20:AU21"/>
    <mergeCell ref="B21:B22"/>
    <mergeCell ref="C21:N22"/>
    <mergeCell ref="T21:U22"/>
    <mergeCell ref="V21:W22"/>
    <mergeCell ref="AA21:AC23"/>
    <mergeCell ref="AL22:AO23"/>
    <mergeCell ref="AR22:AU23"/>
    <mergeCell ref="B23:B24"/>
    <mergeCell ref="C23:N24"/>
    <mergeCell ref="T23:U24"/>
    <mergeCell ref="V23:W24"/>
    <mergeCell ref="B26:B27"/>
    <mergeCell ref="D26:F26"/>
    <mergeCell ref="J26:J27"/>
    <mergeCell ref="L26:N26"/>
    <mergeCell ref="S26:S27"/>
    <mergeCell ref="U26:W26"/>
    <mergeCell ref="D27:F27"/>
    <mergeCell ref="L27:N27"/>
    <mergeCell ref="U27:W27"/>
    <mergeCell ref="D31:O31"/>
    <mergeCell ref="T31:AC31"/>
    <mergeCell ref="B33:B34"/>
    <mergeCell ref="C33:N34"/>
    <mergeCell ref="T33:U34"/>
    <mergeCell ref="V33:W34"/>
    <mergeCell ref="AA33:AC35"/>
    <mergeCell ref="B35:B36"/>
    <mergeCell ref="C35:N36"/>
    <mergeCell ref="T35:U36"/>
    <mergeCell ref="V35:W36"/>
    <mergeCell ref="B38:B39"/>
    <mergeCell ref="D38:F38"/>
    <mergeCell ref="J38:J39"/>
    <mergeCell ref="L38:N38"/>
    <mergeCell ref="S38:S39"/>
    <mergeCell ref="U38:W38"/>
    <mergeCell ref="D39:F39"/>
    <mergeCell ref="L39:N39"/>
    <mergeCell ref="U39:W39"/>
    <mergeCell ref="D46:O46"/>
    <mergeCell ref="T46:AC46"/>
    <mergeCell ref="B48:B49"/>
    <mergeCell ref="C48:N49"/>
    <mergeCell ref="T48:U49"/>
    <mergeCell ref="V48:W49"/>
    <mergeCell ref="AA48:AC50"/>
    <mergeCell ref="B50:B51"/>
    <mergeCell ref="C50:N51"/>
    <mergeCell ref="T50:U51"/>
    <mergeCell ref="V50:W51"/>
    <mergeCell ref="B53:B54"/>
    <mergeCell ref="D53:F53"/>
    <mergeCell ref="J53:J54"/>
    <mergeCell ref="L53:N53"/>
    <mergeCell ref="S53:S54"/>
    <mergeCell ref="U53:W53"/>
    <mergeCell ref="D54:F54"/>
    <mergeCell ref="L54:N54"/>
    <mergeCell ref="U54:W54"/>
    <mergeCell ref="D58:O58"/>
    <mergeCell ref="T58:AC58"/>
    <mergeCell ref="B60:B61"/>
    <mergeCell ref="C60:N61"/>
    <mergeCell ref="T60:U61"/>
    <mergeCell ref="V60:W61"/>
    <mergeCell ref="AA60:AC62"/>
    <mergeCell ref="B62:B63"/>
    <mergeCell ref="C62:N63"/>
    <mergeCell ref="T62:U63"/>
    <mergeCell ref="V62:W63"/>
    <mergeCell ref="B65:B66"/>
    <mergeCell ref="D65:F65"/>
    <mergeCell ref="J65:J66"/>
    <mergeCell ref="L65:N65"/>
    <mergeCell ref="S65:S66"/>
    <mergeCell ref="U65:W65"/>
    <mergeCell ref="D66:F66"/>
    <mergeCell ref="L66:N66"/>
    <mergeCell ref="U66:W66"/>
    <mergeCell ref="D71:O71"/>
    <mergeCell ref="T71:AC71"/>
    <mergeCell ref="B73:B74"/>
    <mergeCell ref="C73:N74"/>
    <mergeCell ref="T73:U74"/>
    <mergeCell ref="V73:W74"/>
    <mergeCell ref="AA73:AC75"/>
    <mergeCell ref="B75:B76"/>
    <mergeCell ref="C75:N76"/>
    <mergeCell ref="T75:U76"/>
    <mergeCell ref="V75:W76"/>
    <mergeCell ref="B78:B79"/>
    <mergeCell ref="D78:F78"/>
    <mergeCell ref="J78:J79"/>
    <mergeCell ref="L78:N78"/>
    <mergeCell ref="S78:S79"/>
    <mergeCell ref="U78:W78"/>
    <mergeCell ref="D79:F79"/>
    <mergeCell ref="L79:N79"/>
    <mergeCell ref="U79:W79"/>
    <mergeCell ref="D86:O86"/>
    <mergeCell ref="T86:AC86"/>
    <mergeCell ref="B88:B89"/>
    <mergeCell ref="C88:N89"/>
    <mergeCell ref="T88:U89"/>
    <mergeCell ref="V88:W89"/>
    <mergeCell ref="AA88:AC90"/>
    <mergeCell ref="B90:B91"/>
    <mergeCell ref="C90:N91"/>
    <mergeCell ref="T90:U91"/>
    <mergeCell ref="V90:W91"/>
    <mergeCell ref="B93:B94"/>
    <mergeCell ref="D93:F93"/>
    <mergeCell ref="J93:J94"/>
    <mergeCell ref="L93:N93"/>
    <mergeCell ref="S93:S94"/>
    <mergeCell ref="U93:W93"/>
    <mergeCell ref="D94:F94"/>
    <mergeCell ref="L94:N94"/>
    <mergeCell ref="U94:W94"/>
    <mergeCell ref="D101:O101"/>
    <mergeCell ref="T101:AC101"/>
    <mergeCell ref="B103:B104"/>
    <mergeCell ref="C103:N104"/>
    <mergeCell ref="T103:U104"/>
    <mergeCell ref="V103:W104"/>
    <mergeCell ref="AA103:AC105"/>
    <mergeCell ref="B105:B106"/>
    <mergeCell ref="C105:N106"/>
    <mergeCell ref="T105:U106"/>
    <mergeCell ref="V105:W106"/>
    <mergeCell ref="B108:B109"/>
    <mergeCell ref="D108:F108"/>
    <mergeCell ref="J108:J109"/>
    <mergeCell ref="L108:N108"/>
    <mergeCell ref="S108:S109"/>
    <mergeCell ref="U108:W108"/>
    <mergeCell ref="D109:F109"/>
    <mergeCell ref="L109:N109"/>
    <mergeCell ref="U109:W109"/>
    <mergeCell ref="AX111:BP111"/>
    <mergeCell ref="AZ112:BP112"/>
    <mergeCell ref="AZ113:BL113"/>
    <mergeCell ref="BM113:BN113"/>
    <mergeCell ref="AZ114:BL114"/>
    <mergeCell ref="BM114:BN114"/>
    <mergeCell ref="AZ115:BL115"/>
    <mergeCell ref="BA116:BI116"/>
    <mergeCell ref="BJ116:BK116"/>
    <mergeCell ref="BL116:BM116"/>
    <mergeCell ref="BN116:BO116"/>
    <mergeCell ref="BA117:BC117"/>
    <mergeCell ref="BD117:BF117"/>
    <mergeCell ref="BG117:BI117"/>
    <mergeCell ref="AY126:BI126"/>
  </mergeCells>
  <printOptions/>
  <pageMargins left="0.24375" right="0" top="0.30972222222222223" bottom="0.2701388888888889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Karel Reichman</cp:lastModifiedBy>
  <cp:lastPrinted>2022-04-09T10:14:15Z</cp:lastPrinted>
  <dcterms:created xsi:type="dcterms:W3CDTF">2011-02-12T15:46:53Z</dcterms:created>
  <dcterms:modified xsi:type="dcterms:W3CDTF">2022-04-09T12:29:44Z</dcterms:modified>
  <cp:category/>
  <cp:version/>
  <cp:contentType/>
  <cp:contentStatus/>
  <cp:revision>8</cp:revision>
</cp:coreProperties>
</file>