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\Desktop\hap\Kometa\LIGA\pozvanky\poradana_kola_2021_2022\6.kolo_playoff\"/>
    </mc:Choice>
  </mc:AlternateContent>
  <xr:revisionPtr revIDLastSave="0" documentId="13_ncr:1_{5D692869-2474-4D7A-B2E1-92B468D5438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ivin_Kunovice" sheetId="5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57" l="1"/>
  <c r="O9" i="57"/>
  <c r="P9" i="57"/>
  <c r="R9" i="57" s="1"/>
  <c r="Q9" i="57"/>
  <c r="S9" i="57" s="1"/>
  <c r="N10" i="57"/>
  <c r="O10" i="57"/>
  <c r="P10" i="57"/>
  <c r="Q10" i="57"/>
  <c r="S10" i="57" s="1"/>
  <c r="R10" i="57"/>
  <c r="N11" i="57"/>
  <c r="O11" i="57"/>
  <c r="P11" i="57"/>
  <c r="R11" i="57" s="1"/>
  <c r="Q11" i="57"/>
  <c r="S11" i="57" s="1"/>
  <c r="N12" i="57"/>
  <c r="O12" i="57"/>
  <c r="P12" i="57"/>
  <c r="R12" i="57" s="1"/>
  <c r="Q12" i="57"/>
  <c r="S12" i="57" s="1"/>
  <c r="N13" i="57"/>
  <c r="O13" i="57"/>
  <c r="P13" i="57"/>
  <c r="R13" i="57" s="1"/>
  <c r="Q13" i="57"/>
  <c r="S13" i="57" s="1"/>
  <c r="N14" i="57"/>
  <c r="O14" i="57"/>
  <c r="P14" i="57"/>
  <c r="Q14" i="57"/>
  <c r="S14" i="57" s="1"/>
  <c r="R14" i="57"/>
  <c r="N15" i="57"/>
  <c r="O15" i="57"/>
  <c r="P15" i="57"/>
  <c r="Q15" i="57"/>
  <c r="S15" i="57" s="1"/>
  <c r="N16" i="57"/>
  <c r="O16" i="57"/>
  <c r="P16" i="57"/>
  <c r="R16" i="57" s="1"/>
  <c r="Q16" i="57"/>
  <c r="S16" i="57" s="1"/>
  <c r="P17" i="57" l="1"/>
  <c r="O17" i="57"/>
  <c r="N17" i="57"/>
  <c r="Q17" i="57"/>
  <c r="S17" i="57"/>
  <c r="R15" i="57"/>
  <c r="R17" i="57" s="1"/>
</calcChain>
</file>

<file path=xl/sharedStrings.xml><?xml version="1.0" encoding="utf-8"?>
<sst xmlns="http://schemas.openxmlformats.org/spreadsheetml/2006/main" count="54" uniqueCount="53">
  <si>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</si>
  <si>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</si>
  <si>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</si>
  <si>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</si>
  <si>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</si>
  <si>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</si>
  <si>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</si>
  <si>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</si>
  <si>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</si>
  <si>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</si>
  <si>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</si>
  <si>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</si>
  <si>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</si>
  <si>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</si>
  <si>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</si>
  <si>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</si>
  <si>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</si>
  <si>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</si>
  <si>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</si>
  <si>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</si>
  <si>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</si>
  <si>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</si>
  <si>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</si>
  <si>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</si>
  <si>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</si>
  <si>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</si>
  <si>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</si>
  <si>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</si>
  <si>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</si>
  <si>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</si>
  <si>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Badminton Líšeň</t>
  </si>
  <si>
    <t>3.liga, družstva dospělých JM oblast</t>
  </si>
  <si>
    <t xml:space="preserve">6 kolo </t>
  </si>
  <si>
    <t>TJ Slavoj Podivín "A"</t>
  </si>
  <si>
    <t>BC Kunovice "A"</t>
  </si>
  <si>
    <t>Kostrhun Adam</t>
  </si>
  <si>
    <t>Kostrhun Daniel</t>
  </si>
  <si>
    <t>Herzán David</t>
  </si>
  <si>
    <t>Líčková Štěpánka</t>
  </si>
  <si>
    <t>SCR</t>
  </si>
  <si>
    <t>Kostrhun A. - Herzán D.</t>
  </si>
  <si>
    <t>Fiala J. - Kostrhun D.</t>
  </si>
  <si>
    <t>Líčková Š. - Fiala J.</t>
  </si>
  <si>
    <t>Šimo Marian</t>
  </si>
  <si>
    <t>Krčmář David</t>
  </si>
  <si>
    <t>Hladík Miroslav</t>
  </si>
  <si>
    <t>Maléřová Dana</t>
  </si>
  <si>
    <t>Šimo M. - Krčmář D.</t>
  </si>
  <si>
    <t>Škodová S. - Maléřová B.</t>
  </si>
  <si>
    <t>Hladík M. - Doložílek Z.</t>
  </si>
  <si>
    <t>Škodová S. - Doložílek Z.</t>
  </si>
  <si>
    <t>Za stavu 4:4 volba zlatého setu: singl muži</t>
  </si>
  <si>
    <t>FIALA JAROSLAV vs. DOLOŽÍLEK 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</si>
</sst>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22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164" fontId="2" fillId="0" borderId="0" applyFill="0" applyBorder="0" applyProtection="0">
      <alignment horizontal="center"/>
    </xf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164" fontId="12" fillId="0" borderId="4" xfId="8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3" fillId="0" borderId="7" xfId="7" applyFont="1" applyBorder="1" applyAlignment="1">
      <alignment horizontal="center" vertical="center"/>
    </xf>
    <xf numFmtId="0" fontId="12" fillId="0" borderId="9" xfId="3" applyFont="1" applyBorder="1">
      <alignment horizontal="center" vertical="center"/>
    </xf>
    <xf numFmtId="0" fontId="12" fillId="0" borderId="10" xfId="3" applyFont="1" applyBorder="1">
      <alignment horizontal="center" vertical="center"/>
    </xf>
    <xf numFmtId="0" fontId="12" fillId="0" borderId="11" xfId="3" applyFont="1" applyBorder="1">
      <alignment horizontal="center" vertical="center"/>
    </xf>
    <xf numFmtId="164" fontId="12" fillId="0" borderId="12" xfId="8" applyFont="1" applyBorder="1">
      <alignment horizontal="center"/>
    </xf>
    <xf numFmtId="0" fontId="12" fillId="0" borderId="12" xfId="3" applyFont="1" applyBorder="1">
      <alignment horizontal="center" vertical="center"/>
    </xf>
    <xf numFmtId="0" fontId="14" fillId="0" borderId="12" xfId="1" applyFont="1" applyBorder="1" applyAlignment="1">
      <alignment horizontal="centerContinuous" vertical="center"/>
    </xf>
    <xf numFmtId="0" fontId="14" fillId="0" borderId="13" xfId="1" applyFont="1" applyBorder="1" applyAlignment="1">
      <alignment horizontal="centerContinuous" vertical="center"/>
    </xf>
    <xf numFmtId="0" fontId="14" fillId="0" borderId="14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19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5" fillId="2" borderId="21" xfId="4" applyFont="1" applyFill="1" applyBorder="1">
      <alignment vertical="center"/>
    </xf>
    <xf numFmtId="0" fontId="10" fillId="0" borderId="0" xfId="5" applyFont="1">
      <alignment horizontal="center" vertical="center"/>
    </xf>
    <xf numFmtId="0" fontId="16" fillId="0" borderId="0" xfId="1" applyFont="1" applyBorder="1" applyAlignment="1">
      <alignment horizontal="centerContinuous" vertical="center"/>
    </xf>
    <xf numFmtId="0" fontId="11" fillId="0" borderId="0" xfId="2" applyFont="1"/>
    <xf numFmtId="0" fontId="10" fillId="0" borderId="0" xfId="2" applyFont="1"/>
    <xf numFmtId="0" fontId="14" fillId="0" borderId="0" xfId="2" applyFont="1"/>
    <xf numFmtId="0" fontId="17" fillId="0" borderId="0" xfId="0" applyFont="1" applyAlignment="1">
      <alignment horizontal="left" vertical="top"/>
    </xf>
    <xf numFmtId="0" fontId="13" fillId="0" borderId="22" xfId="1" applyFont="1" applyBorder="1" applyAlignment="1">
      <alignment horizontal="center" vertical="center"/>
    </xf>
    <xf numFmtId="0" fontId="8" fillId="0" borderId="0" xfId="0" applyFont="1"/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14" fontId="8" fillId="0" borderId="2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left" vertical="center" indent="1"/>
    </xf>
    <xf numFmtId="0" fontId="8" fillId="0" borderId="4" xfId="3" applyFont="1" applyBorder="1" applyAlignment="1">
      <alignment horizontal="left" vertical="center" indent="1"/>
    </xf>
    <xf numFmtId="0" fontId="10" fillId="0" borderId="26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10" fillId="0" borderId="28" xfId="5" applyFont="1" applyBorder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10" fillId="0" borderId="29" xfId="5" applyFont="1" applyBorder="1">
      <alignment horizontal="center" vertical="center"/>
    </xf>
    <xf numFmtId="0" fontId="12" fillId="0" borderId="30" xfId="3" applyFont="1" applyBorder="1" applyProtection="1">
      <alignment horizontal="center" vertical="center"/>
      <protection hidden="1"/>
    </xf>
    <xf numFmtId="0" fontId="12" fillId="0" borderId="31" xfId="3" applyFont="1" applyBorder="1" applyProtection="1">
      <alignment horizontal="center" vertical="center"/>
      <protection hidden="1"/>
    </xf>
    <xf numFmtId="0" fontId="12" fillId="0" borderId="32" xfId="3" applyFont="1" applyBorder="1" applyProtection="1">
      <alignment horizontal="center" vertical="center"/>
      <protection hidden="1"/>
    </xf>
    <xf numFmtId="0" fontId="8" fillId="0" borderId="24" xfId="0" applyFont="1" applyBorder="1" applyAlignment="1">
      <alignment horizontal="left" vertical="center" indent="1"/>
    </xf>
    <xf numFmtId="0" fontId="8" fillId="0" borderId="0" xfId="2" applyFont="1"/>
    <xf numFmtId="0" fontId="8" fillId="0" borderId="0" xfId="0" applyFont="1" applyBorder="1"/>
    <xf numFmtId="0" fontId="8" fillId="0" borderId="4" xfId="0" applyFont="1" applyBorder="1" applyAlignment="1">
      <alignment horizontal="left" vertical="center" wrapText="1" indent="1"/>
    </xf>
    <xf numFmtId="0" fontId="21" fillId="0" borderId="0" xfId="0" applyFont="1"/>
    <xf numFmtId="20" fontId="21" fillId="0" borderId="0" xfId="0" applyNumberFormat="1" applyFont="1"/>
    <xf numFmtId="0" fontId="9" fillId="2" borderId="4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19" xfId="4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2" fillId="0" borderId="34" xfId="7" applyFont="1" applyBorder="1" applyAlignment="1">
      <alignment horizontal="left" vertical="center"/>
    </xf>
    <xf numFmtId="0" fontId="12" fillId="0" borderId="17" xfId="7" applyFont="1" applyBorder="1" applyAlignment="1">
      <alignment horizontal="left" vertical="center"/>
    </xf>
    <xf numFmtId="0" fontId="12" fillId="0" borderId="35" xfId="7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45" xfId="7" applyFont="1" applyBorder="1" applyAlignment="1">
      <alignment horizontal="left" vertical="center"/>
    </xf>
    <xf numFmtId="0" fontId="19" fillId="0" borderId="33" xfId="7" applyFont="1" applyBorder="1" applyAlignment="1">
      <alignment horizontal="left" vertical="center"/>
    </xf>
    <xf numFmtId="0" fontId="19" fillId="0" borderId="46" xfId="7" applyFont="1" applyBorder="1" applyAlignment="1">
      <alignment horizontal="left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20" fillId="0" borderId="10" xfId="0" applyFont="1" applyBorder="1"/>
  </cellXfs>
  <cellStyles count="9">
    <cellStyle name="Malé písmo" xfId="1" xr:uid="{00000000-0005-0000-0000-000000000000}"/>
    <cellStyle name="Roman EE 12 Normál" xfId="2" xr:uid="{00000000-0005-0000-0000-000001000000}"/>
    <cellStyle name="Standard" xfId="0" builtinId="0"/>
    <cellStyle name="Universe EE 12 bcentr" xfId="3" xr:uid="{00000000-0005-0000-0000-000003000000}"/>
    <cellStyle name="Universe EE 12 bold" xfId="4" xr:uid="{00000000-0005-0000-0000-000004000000}"/>
    <cellStyle name="Universe EE 12 centr." xfId="5" xr:uid="{00000000-0005-0000-0000-000005000000}"/>
    <cellStyle name="Universe EE 12 norm." xfId="6" xr:uid="{00000000-0005-0000-0000-000006000000}"/>
    <cellStyle name="Universe EE 9 centr." xfId="7" xr:uid="{00000000-0005-0000-0000-000007000000}"/>
    <cellStyle name="Währung" xfId="8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9"/>
  <sheetViews>
    <sheetView tabSelected="1" topLeftCell="B1" workbookViewId="0">
      <selection activeCell="B2" sqref="B2:T2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2:20" ht="20.100000000000001" customHeight="1" thickBot="1">
      <c r="B3" s="5" t="s">
        <v>1</v>
      </c>
      <c r="C3" s="37"/>
      <c r="D3" s="70" t="s">
        <v>31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2:20" ht="20.100000000000001" customHeight="1" thickTop="1" thickBot="1">
      <c r="B4" s="6" t="s">
        <v>3</v>
      </c>
      <c r="C4" s="7"/>
      <c r="D4" s="73" t="s">
        <v>33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6" t="s">
        <v>16</v>
      </c>
      <c r="R4" s="77"/>
      <c r="S4" s="38"/>
      <c r="T4" s="39">
        <v>44647</v>
      </c>
    </row>
    <row r="5" spans="2:20" ht="20.100000000000001" customHeight="1" thickTop="1">
      <c r="B5" s="6" t="s">
        <v>4</v>
      </c>
      <c r="C5" s="40"/>
      <c r="D5" s="73" t="s">
        <v>34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8" t="s">
        <v>2</v>
      </c>
      <c r="R5" s="79"/>
      <c r="S5" s="41"/>
      <c r="T5" s="35" t="s">
        <v>30</v>
      </c>
    </row>
    <row r="6" spans="2:20" ht="20.100000000000001" customHeight="1" thickBot="1">
      <c r="B6" s="8" t="s">
        <v>5</v>
      </c>
      <c r="C6" s="9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42"/>
      <c r="R6" s="43"/>
      <c r="S6" s="44"/>
      <c r="T6" s="36" t="s">
        <v>32</v>
      </c>
    </row>
    <row r="7" spans="2:20" ht="24.95" customHeight="1">
      <c r="B7" s="10"/>
      <c r="C7" s="11" t="s">
        <v>6</v>
      </c>
      <c r="D7" s="11" t="s">
        <v>7</v>
      </c>
      <c r="E7" s="83" t="s">
        <v>8</v>
      </c>
      <c r="F7" s="84"/>
      <c r="G7" s="84"/>
      <c r="H7" s="84"/>
      <c r="I7" s="84"/>
      <c r="J7" s="84"/>
      <c r="K7" s="84"/>
      <c r="L7" s="84"/>
      <c r="M7" s="85"/>
      <c r="N7" s="86" t="s">
        <v>17</v>
      </c>
      <c r="O7" s="87"/>
      <c r="P7" s="86" t="s">
        <v>18</v>
      </c>
      <c r="Q7" s="87"/>
      <c r="R7" s="86" t="s">
        <v>19</v>
      </c>
      <c r="S7" s="87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64" t="s">
        <v>35</v>
      </c>
      <c r="D9" s="49" t="s">
        <v>43</v>
      </c>
      <c r="E9" s="19">
        <v>16</v>
      </c>
      <c r="F9" s="20"/>
      <c r="G9" s="21">
        <v>21</v>
      </c>
      <c r="H9" s="19">
        <v>21</v>
      </c>
      <c r="I9" s="20"/>
      <c r="J9" s="21">
        <v>10</v>
      </c>
      <c r="K9" s="19">
        <v>18</v>
      </c>
      <c r="L9" s="20"/>
      <c r="M9" s="21">
        <v>21</v>
      </c>
      <c r="N9" s="50">
        <f t="shared" ref="N9:N16" si="0">E9+H9+K9</f>
        <v>55</v>
      </c>
      <c r="O9" s="51">
        <f t="shared" ref="O9:O16" si="1">G9+J9+M9</f>
        <v>52</v>
      </c>
      <c r="P9" s="52">
        <f t="shared" ref="P9:P15" si="2">IF(E9&gt;G9,1,0)+IF(H9&gt;J9,1,0)+IF(K9&gt;M9,1,0)</f>
        <v>1</v>
      </c>
      <c r="Q9" s="19">
        <f t="shared" ref="Q9:Q15" si="3">IF(E9&lt;G9,1,0)+IF(H9&lt;J9,1,0)+IF(K9&lt;M9,1,0)</f>
        <v>2</v>
      </c>
      <c r="R9" s="53">
        <f>IF(P9=2,1,0)</f>
        <v>0</v>
      </c>
      <c r="S9" s="21">
        <f>IF(Q9=2,1,0)</f>
        <v>1</v>
      </c>
      <c r="T9" s="54"/>
    </row>
    <row r="10" spans="2:20" ht="30" customHeight="1">
      <c r="B10" s="18" t="s">
        <v>21</v>
      </c>
      <c r="C10" s="64" t="s">
        <v>36</v>
      </c>
      <c r="D10" s="48" t="s">
        <v>44</v>
      </c>
      <c r="E10" s="19">
        <v>21</v>
      </c>
      <c r="F10" s="19"/>
      <c r="G10" s="21">
        <v>19</v>
      </c>
      <c r="H10" s="19">
        <v>21</v>
      </c>
      <c r="I10" s="19"/>
      <c r="J10" s="21">
        <v>14</v>
      </c>
      <c r="K10" s="19"/>
      <c r="L10" s="19"/>
      <c r="M10" s="21"/>
      <c r="N10" s="50">
        <f t="shared" si="0"/>
        <v>42</v>
      </c>
      <c r="O10" s="51">
        <f t="shared" si="1"/>
        <v>33</v>
      </c>
      <c r="P10" s="52">
        <f t="shared" si="2"/>
        <v>2</v>
      </c>
      <c r="Q10" s="19">
        <f t="shared" si="3"/>
        <v>0</v>
      </c>
      <c r="R10" s="55">
        <f t="shared" ref="R10:S16" si="4">IF(P10=2,1,0)</f>
        <v>1</v>
      </c>
      <c r="S10" s="21">
        <f t="shared" si="4"/>
        <v>0</v>
      </c>
      <c r="T10" s="54"/>
    </row>
    <row r="11" spans="2:20" ht="30" customHeight="1">
      <c r="B11" s="18" t="s">
        <v>22</v>
      </c>
      <c r="C11" s="64" t="s">
        <v>37</v>
      </c>
      <c r="D11" s="48" t="s">
        <v>45</v>
      </c>
      <c r="E11" s="19">
        <v>21</v>
      </c>
      <c r="F11" s="19"/>
      <c r="G11" s="21">
        <v>16</v>
      </c>
      <c r="H11" s="19">
        <v>21</v>
      </c>
      <c r="I11" s="19"/>
      <c r="J11" s="21">
        <v>13</v>
      </c>
      <c r="K11" s="19"/>
      <c r="L11" s="19"/>
      <c r="M11" s="21"/>
      <c r="N11" s="50">
        <f t="shared" si="0"/>
        <v>42</v>
      </c>
      <c r="O11" s="51">
        <f t="shared" si="1"/>
        <v>29</v>
      </c>
      <c r="P11" s="52">
        <f t="shared" si="2"/>
        <v>2</v>
      </c>
      <c r="Q11" s="19">
        <f t="shared" si="3"/>
        <v>0</v>
      </c>
      <c r="R11" s="55">
        <f t="shared" si="4"/>
        <v>1</v>
      </c>
      <c r="S11" s="21">
        <f t="shared" si="4"/>
        <v>0</v>
      </c>
      <c r="T11" s="54"/>
    </row>
    <row r="12" spans="2:20" ht="30" customHeight="1">
      <c r="B12" s="18" t="s">
        <v>26</v>
      </c>
      <c r="C12" s="64" t="s">
        <v>38</v>
      </c>
      <c r="D12" s="48" t="s">
        <v>46</v>
      </c>
      <c r="E12" s="19">
        <v>21</v>
      </c>
      <c r="F12" s="19"/>
      <c r="G12" s="21">
        <v>15</v>
      </c>
      <c r="H12" s="19">
        <v>21</v>
      </c>
      <c r="I12" s="19"/>
      <c r="J12" s="21">
        <v>11</v>
      </c>
      <c r="K12" s="19"/>
      <c r="L12" s="19"/>
      <c r="M12" s="21"/>
      <c r="N12" s="50">
        <f t="shared" si="0"/>
        <v>42</v>
      </c>
      <c r="O12" s="51">
        <f t="shared" si="1"/>
        <v>26</v>
      </c>
      <c r="P12" s="52">
        <f t="shared" si="2"/>
        <v>2</v>
      </c>
      <c r="Q12" s="19">
        <f t="shared" si="3"/>
        <v>0</v>
      </c>
      <c r="R12" s="55">
        <f t="shared" si="4"/>
        <v>1</v>
      </c>
      <c r="S12" s="21">
        <f t="shared" si="4"/>
        <v>0</v>
      </c>
      <c r="T12" s="54"/>
    </row>
    <row r="13" spans="2:20" ht="30" customHeight="1">
      <c r="B13" s="18" t="s">
        <v>23</v>
      </c>
      <c r="C13" s="64" t="s">
        <v>40</v>
      </c>
      <c r="D13" s="48" t="s">
        <v>47</v>
      </c>
      <c r="E13" s="19">
        <v>15</v>
      </c>
      <c r="F13" s="19"/>
      <c r="G13" s="21">
        <v>21</v>
      </c>
      <c r="H13" s="19">
        <v>12</v>
      </c>
      <c r="I13" s="19"/>
      <c r="J13" s="21">
        <v>21</v>
      </c>
      <c r="K13" s="19"/>
      <c r="L13" s="19"/>
      <c r="M13" s="21"/>
      <c r="N13" s="50">
        <f t="shared" si="0"/>
        <v>27</v>
      </c>
      <c r="O13" s="51">
        <f t="shared" si="1"/>
        <v>42</v>
      </c>
      <c r="P13" s="52">
        <f t="shared" si="2"/>
        <v>0</v>
      </c>
      <c r="Q13" s="19">
        <f t="shared" si="3"/>
        <v>2</v>
      </c>
      <c r="R13" s="55">
        <f t="shared" si="4"/>
        <v>0</v>
      </c>
      <c r="S13" s="21">
        <f t="shared" si="4"/>
        <v>1</v>
      </c>
      <c r="T13" s="54"/>
    </row>
    <row r="14" spans="2:20" ht="30" customHeight="1">
      <c r="B14" s="18" t="s">
        <v>24</v>
      </c>
      <c r="C14" s="64" t="s">
        <v>39</v>
      </c>
      <c r="D14" s="48" t="s">
        <v>48</v>
      </c>
      <c r="E14" s="19">
        <v>0</v>
      </c>
      <c r="F14" s="19"/>
      <c r="G14" s="21">
        <v>21</v>
      </c>
      <c r="H14" s="19">
        <v>0</v>
      </c>
      <c r="I14" s="19"/>
      <c r="J14" s="21">
        <v>21</v>
      </c>
      <c r="K14" s="19"/>
      <c r="L14" s="19"/>
      <c r="M14" s="21"/>
      <c r="N14" s="50">
        <f t="shared" si="0"/>
        <v>0</v>
      </c>
      <c r="O14" s="51">
        <f t="shared" si="1"/>
        <v>42</v>
      </c>
      <c r="P14" s="52">
        <f t="shared" si="2"/>
        <v>0</v>
      </c>
      <c r="Q14" s="19">
        <f t="shared" si="3"/>
        <v>2</v>
      </c>
      <c r="R14" s="55">
        <f t="shared" si="4"/>
        <v>0</v>
      </c>
      <c r="S14" s="21">
        <f t="shared" si="4"/>
        <v>1</v>
      </c>
      <c r="T14" s="54"/>
    </row>
    <row r="15" spans="2:20" ht="30" customHeight="1">
      <c r="B15" s="18" t="s">
        <v>25</v>
      </c>
      <c r="C15" s="64" t="s">
        <v>41</v>
      </c>
      <c r="D15" s="48" t="s">
        <v>49</v>
      </c>
      <c r="E15" s="19">
        <v>21</v>
      </c>
      <c r="F15" s="19"/>
      <c r="G15" s="21">
        <v>13</v>
      </c>
      <c r="H15" s="19">
        <v>17</v>
      </c>
      <c r="I15" s="19"/>
      <c r="J15" s="21">
        <v>21</v>
      </c>
      <c r="K15" s="19">
        <v>21</v>
      </c>
      <c r="L15" s="19"/>
      <c r="M15" s="21">
        <v>12</v>
      </c>
      <c r="N15" s="50">
        <f t="shared" si="0"/>
        <v>59</v>
      </c>
      <c r="O15" s="51">
        <f t="shared" si="1"/>
        <v>46</v>
      </c>
      <c r="P15" s="52">
        <f t="shared" si="2"/>
        <v>2</v>
      </c>
      <c r="Q15" s="19">
        <f t="shared" si="3"/>
        <v>1</v>
      </c>
      <c r="R15" s="55">
        <f t="shared" si="4"/>
        <v>1</v>
      </c>
      <c r="S15" s="21">
        <f t="shared" si="4"/>
        <v>0</v>
      </c>
      <c r="T15" s="54"/>
    </row>
    <row r="16" spans="2:20" ht="30" customHeight="1" thickBot="1">
      <c r="B16" s="22" t="s">
        <v>27</v>
      </c>
      <c r="C16" s="64" t="s">
        <v>42</v>
      </c>
      <c r="D16" s="56" t="s">
        <v>50</v>
      </c>
      <c r="E16" s="23">
        <v>13</v>
      </c>
      <c r="F16" s="24"/>
      <c r="G16" s="25">
        <v>21</v>
      </c>
      <c r="H16" s="23">
        <v>15</v>
      </c>
      <c r="I16" s="24"/>
      <c r="J16" s="25">
        <v>21</v>
      </c>
      <c r="K16" s="23"/>
      <c r="L16" s="24"/>
      <c r="M16" s="25"/>
      <c r="N16" s="50">
        <f t="shared" si="0"/>
        <v>28</v>
      </c>
      <c r="O16" s="51">
        <f t="shared" si="1"/>
        <v>42</v>
      </c>
      <c r="P16" s="52">
        <f>IF(E16&gt;G16,1,0)+IF(H16&gt;J16,1,0)+IF(K16&gt;M16,1,0)</f>
        <v>0</v>
      </c>
      <c r="Q16" s="19">
        <f>IF(E16&lt;G16,1,0)+IF(H16&lt;J16,1,0)+IF(K16&lt;M16,1,0)</f>
        <v>2</v>
      </c>
      <c r="R16" s="57">
        <f t="shared" si="4"/>
        <v>0</v>
      </c>
      <c r="S16" s="21">
        <f t="shared" si="4"/>
        <v>1</v>
      </c>
      <c r="T16" s="54"/>
    </row>
    <row r="17" spans="2:21" ht="35.1" customHeight="1" thickBot="1">
      <c r="B17" s="26" t="s">
        <v>10</v>
      </c>
      <c r="C17" s="67" t="s">
        <v>34</v>
      </c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58">
        <f t="shared" ref="N17:S17" si="5">SUM(N9:N16)</f>
        <v>295</v>
      </c>
      <c r="O17" s="59">
        <f t="shared" si="5"/>
        <v>312</v>
      </c>
      <c r="P17" s="58">
        <f t="shared" si="5"/>
        <v>9</v>
      </c>
      <c r="Q17" s="60">
        <f t="shared" si="5"/>
        <v>9</v>
      </c>
      <c r="R17" s="58">
        <f t="shared" si="5"/>
        <v>4</v>
      </c>
      <c r="S17" s="59">
        <f t="shared" si="5"/>
        <v>4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65" t="s">
        <v>51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65" t="s">
        <v>52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66">
        <v>0.80625000000000002</v>
      </c>
      <c r="R20" s="34"/>
      <c r="S20" s="34"/>
      <c r="T20" s="34"/>
    </row>
    <row r="21" spans="2:21" ht="20.100000000000001" customHeight="1">
      <c r="B21" s="29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Podivin_Kunovice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hap</cp:lastModifiedBy>
  <cp:lastPrinted>2022-03-27T14:02:51Z</cp:lastPrinted>
  <dcterms:created xsi:type="dcterms:W3CDTF">1996-11-18T12:18:44Z</dcterms:created>
  <dcterms:modified xsi:type="dcterms:W3CDTF">2022-03-28T05:52:03Z</dcterms:modified>
</cp:coreProperties>
</file>