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25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<sst xmlns="http://schemas.openxmlformats.org/spreadsheetml/2006/main" count="51" uniqueCount="51">
  <si>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</si>
  <si>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</si>
  <si>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</si>
  <si>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</si>
  <si>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</si>
  <si>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</si>
  <si>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</si>
  <si>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</si>
  <si>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</si>
  <si>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</si>
  <si>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</si>
  <si>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</si>
  <si>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</si>
  <si>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</si>
  <si>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</si>
  <si>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</si>
  <si>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</si>
  <si>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</si>
  <si>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</si>
  <si>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</si>
  <si>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</si>
  <si>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</si>
  <si>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</si>
  <si>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</si>
  <si>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</si>
  <si>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</si>
  <si>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</si>
  <si>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dvouhra   žen</t>
  </si>
  <si>
    <t>smíšená čtyřhra</t>
  </si>
  <si>
    <t xml:space="preserve">   III. Liga smíšených družstev dospělých v badmintonu JM</t>
  </si>
  <si>
    <t xml:space="preserve">4. kolo v turnaji </t>
  </si>
  <si>
    <t>BC Lokomotiva Kunovice "A"</t>
  </si>
  <si>
    <t>SKP Kometa Brno-RS badminton "B"</t>
  </si>
  <si>
    <t>Šplíchal T.</t>
  </si>
  <si>
    <t>Sáňka M.</t>
  </si>
  <si>
    <t>König M.</t>
  </si>
  <si>
    <t>Durmiši T.</t>
  </si>
  <si>
    <t>Šplíchal T./ Sáňka M.</t>
  </si>
  <si>
    <t>Durmiši T. / jakrlová L.</t>
  </si>
  <si>
    <t>König M./ Geršl M.</t>
  </si>
  <si>
    <t>Geršl M./ Jakrlová L.</t>
  </si>
  <si>
    <t>Šimo M.</t>
  </si>
  <si>
    <t>Krčmář D.</t>
  </si>
  <si>
    <t>Hladík M.</t>
  </si>
  <si>
    <t>Bundalová K.</t>
  </si>
  <si>
    <t>Krčmář D./Šimo M.</t>
  </si>
  <si>
    <t>Bundalová K./ Škodová S.</t>
  </si>
  <si>
    <t>Doložílek Z./Hladík M.</t>
  </si>
  <si>
    <t>Doložílek Z./Škodová S.</t>
  </si>
  <si>
    <t>ZA DRUŽSTVO SK KOMETA "B" NASTOUPIL JAKO NÁHRADNÍK HRÁČ Geršl Miroslav a König Marian Z SK KOMETA"C"</t>
  </si>
  <si>
    <t>Kunovice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</si>
</sst>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3" fillId="0" borderId="29" xfId="56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17" fillId="0" borderId="46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C28" sqref="C28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74" t="s">
        <v>29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6" t="s">
        <v>16</v>
      </c>
      <c r="R4" s="87"/>
      <c r="S4" s="10"/>
      <c r="T4" s="60">
        <v>44584</v>
      </c>
    </row>
    <row r="5" spans="2:20" ht="19.5" customHeight="1">
      <c r="B5" s="7" t="s">
        <v>4</v>
      </c>
      <c r="C5" s="11"/>
      <c r="D5" s="83" t="s">
        <v>31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8" t="s">
        <v>2</v>
      </c>
      <c r="R5" s="89"/>
      <c r="S5" s="9"/>
      <c r="T5" s="62" t="s">
        <v>50</v>
      </c>
    </row>
    <row r="6" spans="2:20" ht="19.5" customHeight="1" thickBot="1">
      <c r="B6" s="12" t="s">
        <v>5</v>
      </c>
      <c r="C6" s="13"/>
      <c r="D6" s="8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/>
      <c r="T6" s="61" t="s">
        <v>30</v>
      </c>
    </row>
    <row r="7" spans="2:20" ht="24.75" customHeight="1">
      <c r="B7" s="16"/>
      <c r="C7" s="17" t="s">
        <v>6</v>
      </c>
      <c r="D7" s="17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17</v>
      </c>
      <c r="O7" s="71"/>
      <c r="P7" s="70" t="s">
        <v>18</v>
      </c>
      <c r="Q7" s="71"/>
      <c r="R7" s="70" t="s">
        <v>19</v>
      </c>
      <c r="S7" s="71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3" t="s">
        <v>33</v>
      </c>
      <c r="D9" s="65" t="s">
        <v>41</v>
      </c>
      <c r="E9" s="28">
        <v>21</v>
      </c>
      <c r="F9" s="29"/>
      <c r="G9" s="30">
        <v>15</v>
      </c>
      <c r="H9" s="28">
        <v>11</v>
      </c>
      <c r="I9" s="28"/>
      <c r="J9" s="30">
        <v>21</v>
      </c>
      <c r="K9" s="28">
        <v>14</v>
      </c>
      <c r="L9" s="29"/>
      <c r="M9" s="30">
        <v>21</v>
      </c>
      <c r="N9" s="31">
        <f aca="true" t="shared" si="0" ref="N9:N16">E9+H9+K9</f>
        <v>46</v>
      </c>
      <c r="O9" s="32">
        <f aca="true" t="shared" si="1" ref="O9:O16">G9+J9+M9</f>
        <v>57</v>
      </c>
      <c r="P9" s="33">
        <f aca="true" t="shared" si="2" ref="P9:P15">IF(E9&gt;G9,1,0)+IF(H9&gt;J9,1,0)+IF(K9&gt;M9,1,0)</f>
        <v>1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56"/>
    </row>
    <row r="10" spans="2:20" ht="30" customHeight="1">
      <c r="B10" s="27" t="s">
        <v>21</v>
      </c>
      <c r="C10" s="63" t="s">
        <v>34</v>
      </c>
      <c r="D10" s="63" t="s">
        <v>42</v>
      </c>
      <c r="E10" s="28">
        <v>13</v>
      </c>
      <c r="F10" s="28"/>
      <c r="G10" s="30">
        <v>21</v>
      </c>
      <c r="H10" s="28">
        <v>14</v>
      </c>
      <c r="I10" s="28"/>
      <c r="J10" s="30">
        <v>21</v>
      </c>
      <c r="K10" s="28"/>
      <c r="L10" s="28"/>
      <c r="M10" s="30"/>
      <c r="N10" s="31">
        <f t="shared" si="0"/>
        <v>27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aca="true" t="shared" si="4" ref="R10:R16">IF(P10=2,1,0)</f>
        <v>0</v>
      </c>
      <c r="S10" s="30">
        <f aca="true" t="shared" si="5" ref="S10:S16">IF(Q10=2,1,0)</f>
        <v>1</v>
      </c>
      <c r="T10" s="56"/>
    </row>
    <row r="11" spans="2:20" ht="30" customHeight="1">
      <c r="B11" s="27" t="s">
        <v>22</v>
      </c>
      <c r="C11" s="63" t="s">
        <v>35</v>
      </c>
      <c r="D11" s="63" t="s">
        <v>43</v>
      </c>
      <c r="E11" s="28">
        <v>18</v>
      </c>
      <c r="F11" s="28"/>
      <c r="G11" s="30">
        <v>21</v>
      </c>
      <c r="H11" s="28">
        <v>21</v>
      </c>
      <c r="I11" s="28"/>
      <c r="J11" s="30">
        <v>17</v>
      </c>
      <c r="K11" s="28">
        <v>19</v>
      </c>
      <c r="L11" s="28"/>
      <c r="M11" s="30">
        <v>21</v>
      </c>
      <c r="N11" s="31">
        <f t="shared" si="0"/>
        <v>58</v>
      </c>
      <c r="O11" s="32">
        <f t="shared" si="1"/>
        <v>59</v>
      </c>
      <c r="P11" s="33">
        <f t="shared" si="2"/>
        <v>1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56"/>
    </row>
    <row r="12" spans="2:20" ht="30" customHeight="1">
      <c r="B12" s="27" t="s">
        <v>27</v>
      </c>
      <c r="C12" s="63" t="s">
        <v>36</v>
      </c>
      <c r="D12" s="63" t="s">
        <v>44</v>
      </c>
      <c r="E12" s="28">
        <v>14</v>
      </c>
      <c r="F12" s="28"/>
      <c r="G12" s="30">
        <v>21</v>
      </c>
      <c r="H12" s="28">
        <v>11</v>
      </c>
      <c r="I12" s="28"/>
      <c r="J12" s="30">
        <v>21</v>
      </c>
      <c r="K12" s="28"/>
      <c r="L12" s="28"/>
      <c r="M12" s="30"/>
      <c r="N12" s="31">
        <f t="shared" si="0"/>
        <v>25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56"/>
    </row>
    <row r="13" spans="2:20" ht="30" customHeight="1">
      <c r="B13" s="27" t="s">
        <v>23</v>
      </c>
      <c r="C13" s="63" t="s">
        <v>37</v>
      </c>
      <c r="D13" s="63" t="s">
        <v>45</v>
      </c>
      <c r="E13" s="28">
        <v>12</v>
      </c>
      <c r="F13" s="28"/>
      <c r="G13" s="30">
        <v>21</v>
      </c>
      <c r="H13" s="28">
        <v>14</v>
      </c>
      <c r="I13" s="28"/>
      <c r="J13" s="30">
        <v>21</v>
      </c>
      <c r="K13" s="28"/>
      <c r="L13" s="28"/>
      <c r="M13" s="30"/>
      <c r="N13" s="31">
        <f t="shared" si="0"/>
        <v>26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56"/>
    </row>
    <row r="14" spans="2:20" ht="30" customHeight="1">
      <c r="B14" s="27" t="s">
        <v>24</v>
      </c>
      <c r="C14" s="63" t="s">
        <v>38</v>
      </c>
      <c r="D14" s="63" t="s">
        <v>46</v>
      </c>
      <c r="E14" s="28">
        <v>21</v>
      </c>
      <c r="F14" s="28"/>
      <c r="G14" s="30">
        <v>18</v>
      </c>
      <c r="H14" s="28">
        <v>21</v>
      </c>
      <c r="I14" s="28"/>
      <c r="J14" s="30">
        <v>15</v>
      </c>
      <c r="K14" s="28"/>
      <c r="L14" s="28"/>
      <c r="M14" s="30"/>
      <c r="N14" s="31">
        <f t="shared" si="0"/>
        <v>42</v>
      </c>
      <c r="O14" s="32">
        <f t="shared" si="1"/>
        <v>33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56"/>
    </row>
    <row r="15" spans="2:20" ht="30" customHeight="1">
      <c r="B15" s="27" t="s">
        <v>25</v>
      </c>
      <c r="C15" s="63" t="s">
        <v>39</v>
      </c>
      <c r="D15" s="63" t="s">
        <v>47</v>
      </c>
      <c r="E15" s="28">
        <v>21</v>
      </c>
      <c r="F15" s="28"/>
      <c r="G15" s="30">
        <v>17</v>
      </c>
      <c r="H15" s="28">
        <v>21</v>
      </c>
      <c r="I15" s="28"/>
      <c r="J15" s="30">
        <v>18</v>
      </c>
      <c r="K15" s="28"/>
      <c r="L15" s="28"/>
      <c r="M15" s="30"/>
      <c r="N15" s="31">
        <f t="shared" si="0"/>
        <v>42</v>
      </c>
      <c r="O15" s="32">
        <f t="shared" si="1"/>
        <v>35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5"/>
        <v>0</v>
      </c>
      <c r="T15" s="56"/>
    </row>
    <row r="16" spans="2:20" ht="30" customHeight="1" thickBot="1">
      <c r="B16" s="34" t="s">
        <v>28</v>
      </c>
      <c r="C16" s="64" t="s">
        <v>40</v>
      </c>
      <c r="D16" s="64" t="s">
        <v>48</v>
      </c>
      <c r="E16" s="35">
        <v>20</v>
      </c>
      <c r="F16" s="36"/>
      <c r="G16" s="37">
        <v>22</v>
      </c>
      <c r="H16" s="35">
        <v>18</v>
      </c>
      <c r="I16" s="36"/>
      <c r="J16" s="37">
        <v>21</v>
      </c>
      <c r="K16" s="35"/>
      <c r="L16" s="36"/>
      <c r="M16" s="37"/>
      <c r="N16" s="31">
        <f t="shared" si="0"/>
        <v>38</v>
      </c>
      <c r="O16" s="32">
        <f t="shared" si="1"/>
        <v>43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57"/>
    </row>
    <row r="17" spans="2:20" ht="34.5" customHeight="1" thickBot="1">
      <c r="B17" s="38" t="s">
        <v>10</v>
      </c>
      <c r="C17" s="72" t="str">
        <f>IF(R17&gt;S17,D4,IF(S17&gt;R17,D5,"remíza"))</f>
        <v>BC Lokomotiva Kunovice "A"</v>
      </c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39">
        <f aca="true" t="shared" si="6" ref="N17:S17">SUM(N9:N16)</f>
        <v>304</v>
      </c>
      <c r="O17" s="40">
        <f t="shared" si="6"/>
        <v>353</v>
      </c>
      <c r="P17" s="39">
        <f t="shared" si="6"/>
        <v>6</v>
      </c>
      <c r="Q17" s="41">
        <f t="shared" si="6"/>
        <v>12</v>
      </c>
      <c r="R17" s="39">
        <f t="shared" si="6"/>
        <v>2</v>
      </c>
      <c r="S17" s="40">
        <f t="shared" si="6"/>
        <v>6</v>
      </c>
      <c r="T17" s="58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9" t="s">
        <v>49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5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Zdenek</cp:lastModifiedBy>
  <cp:lastPrinted>2019-01-25T07:42:48Z</cp:lastPrinted>
  <dcterms:created xsi:type="dcterms:W3CDTF">1996-11-18T12:18:44Z</dcterms:created>
  <dcterms:modified xsi:type="dcterms:W3CDTF">2022-01-24T09:17:05Z</dcterms:modified>
  <cp:category/>
  <cp:version/>
  <cp:contentType/>
  <cp:contentStatus/>
</cp:coreProperties>
</file>